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inData" sheetId="1" r:id="rId4"/>
    <sheet state="visible" name="bryan-sheet" sheetId="2" r:id="rId5"/>
  </sheets>
  <definedNames/>
  <calcPr/>
</workbook>
</file>

<file path=xl/sharedStrings.xml><?xml version="1.0" encoding="utf-8"?>
<sst xmlns="http://schemas.openxmlformats.org/spreadsheetml/2006/main" count="1476" uniqueCount="1201">
  <si>
    <t>year</t>
  </si>
  <si>
    <t>region</t>
  </si>
  <si>
    <t>population_estimate_15_over</t>
  </si>
  <si>
    <t>population_standard_error</t>
  </si>
  <si>
    <t>population_cov</t>
  </si>
  <si>
    <t>labor_force_estimate</t>
  </si>
  <si>
    <t>labor_force_standard_error</t>
  </si>
  <si>
    <t>labor_force_cov</t>
  </si>
  <si>
    <t>labor_force_participation_rate_estimate</t>
  </si>
  <si>
    <t>labor_force_participation_rate_standard_error</t>
  </si>
  <si>
    <t>labor_force_participation_rate_standard_error_cov</t>
  </si>
  <si>
    <t>employment_rate</t>
  </si>
  <si>
    <t>unemployment_rate</t>
  </si>
  <si>
    <t>poverty_urban</t>
  </si>
  <si>
    <t>poverty_urban_cov</t>
  </si>
  <si>
    <t>poverty_urban_standard_error</t>
  </si>
  <si>
    <t>poverty_rural</t>
  </si>
  <si>
    <t>poverty_rural_cov</t>
  </si>
  <si>
    <t>poverty_rural_standard_error</t>
  </si>
  <si>
    <t>index_crime</t>
  </si>
  <si>
    <t>index_crime_clear</t>
  </si>
  <si>
    <t>nonindex_crime</t>
  </si>
  <si>
    <t>nonindex_crime_clear</t>
  </si>
  <si>
    <t>crime_sovled_total</t>
  </si>
  <si>
    <t>2018</t>
  </si>
  <si>
    <t>ncr</t>
  </si>
  <si>
    <t>60.3</t>
  </si>
  <si>
    <t>311.53</t>
  </si>
  <si>
    <t>11.77</t>
  </si>
  <si>
    <t>36.67</t>
  </si>
  <si>
    <t>14,650</t>
  </si>
  <si>
    <t>11,105</t>
  </si>
  <si>
    <t>130,419</t>
  </si>
  <si>
    <t>120,192</t>
  </si>
  <si>
    <t>38,216</t>
  </si>
  <si>
    <t>car</t>
  </si>
  <si>
    <t>61.9</t>
  </si>
  <si>
    <t>25.37</t>
  </si>
  <si>
    <t>17.98</t>
  </si>
  <si>
    <t>4.56</t>
  </si>
  <si>
    <t>188.93</t>
  </si>
  <si>
    <t>5.59</t>
  </si>
  <si>
    <t>10.56</t>
  </si>
  <si>
    <t>1,159</t>
  </si>
  <si>
    <t>836</t>
  </si>
  <si>
    <t>6,021</t>
  </si>
  <si>
    <t>4,996</t>
  </si>
  <si>
    <t>2,349</t>
  </si>
  <si>
    <t>1</t>
  </si>
  <si>
    <t>61.7</t>
  </si>
  <si>
    <t>68.25</t>
  </si>
  <si>
    <t>26.23</t>
  </si>
  <si>
    <t>17.90</t>
  </si>
  <si>
    <t>441.72</t>
  </si>
  <si>
    <t>10.04</t>
  </si>
  <si>
    <t>44.36</t>
  </si>
  <si>
    <t>2,910</t>
  </si>
  <si>
    <t>2,005</t>
  </si>
  <si>
    <t>28,320</t>
  </si>
  <si>
    <t>26,397</t>
  </si>
  <si>
    <t>16,012</t>
  </si>
  <si>
    <t>2</t>
  </si>
  <si>
    <t>63.9</t>
  </si>
  <si>
    <t>75.98</t>
  </si>
  <si>
    <t>23.09</t>
  </si>
  <si>
    <t>17.54</t>
  </si>
  <si>
    <t>503.16</t>
  </si>
  <si>
    <t>6.73</t>
  </si>
  <si>
    <t>33.87</t>
  </si>
  <si>
    <t>2,389</t>
  </si>
  <si>
    <t>2,052</t>
  </si>
  <si>
    <t>9,197</t>
  </si>
  <si>
    <t>8,921</t>
  </si>
  <si>
    <t>4,541</t>
  </si>
  <si>
    <t>3</t>
  </si>
  <si>
    <t>59.9</t>
  </si>
  <si>
    <t>397.07</t>
  </si>
  <si>
    <t>9.93</t>
  </si>
  <si>
    <t>39.42</t>
  </si>
  <si>
    <t>440.84</t>
  </si>
  <si>
    <t>9.02</t>
  </si>
  <si>
    <t>39.75</t>
  </si>
  <si>
    <t>6,688</t>
  </si>
  <si>
    <t>5,398</t>
  </si>
  <si>
    <t>36,315</t>
  </si>
  <si>
    <t>33,340</t>
  </si>
  <si>
    <t>15,760</t>
  </si>
  <si>
    <t>4a</t>
  </si>
  <si>
    <t>62.7</t>
  </si>
  <si>
    <t>508.90</t>
  </si>
  <si>
    <t>11.09</t>
  </si>
  <si>
    <t>56.41</t>
  </si>
  <si>
    <t>603.26</t>
  </si>
  <si>
    <t>9.99</t>
  </si>
  <si>
    <t>60.29</t>
  </si>
  <si>
    <t>8,312</t>
  </si>
  <si>
    <t>6,350</t>
  </si>
  <si>
    <t>38,741</t>
  </si>
  <si>
    <t>34,492</t>
  </si>
  <si>
    <t>22,033</t>
  </si>
  <si>
    <t>4b</t>
  </si>
  <si>
    <t>62.0</t>
  </si>
  <si>
    <t>121.06</t>
  </si>
  <si>
    <t>15.58</t>
  </si>
  <si>
    <t>18.87</t>
  </si>
  <si>
    <t>348.16</t>
  </si>
  <si>
    <t>7.15</t>
  </si>
  <si>
    <t>24.89</t>
  </si>
  <si>
    <t>1,427</t>
  </si>
  <si>
    <t>1,210</t>
  </si>
  <si>
    <t>5,368</t>
  </si>
  <si>
    <t>4,931</t>
  </si>
  <si>
    <t>4,511</t>
  </si>
  <si>
    <t>5</t>
  </si>
  <si>
    <t>60.9</t>
  </si>
  <si>
    <t>222.46</t>
  </si>
  <si>
    <t>15.69</t>
  </si>
  <si>
    <t>34.90</t>
  </si>
  <si>
    <t>1,413.47</t>
  </si>
  <si>
    <t>4.22</t>
  </si>
  <si>
    <t>59.71</t>
  </si>
  <si>
    <t>4,934</t>
  </si>
  <si>
    <t>2,519</t>
  </si>
  <si>
    <t>20,501</t>
  </si>
  <si>
    <t>16,915</t>
  </si>
  <si>
    <t>8,099</t>
  </si>
  <si>
    <t>6</t>
  </si>
  <si>
    <t>61.2</t>
  </si>
  <si>
    <t>50.87</t>
  </si>
  <si>
    <t>17.94</t>
  </si>
  <si>
    <t>9.13</t>
  </si>
  <si>
    <t>601.72</t>
  </si>
  <si>
    <t>7.05</t>
  </si>
  <si>
    <t>42.42</t>
  </si>
  <si>
    <t>5,030</t>
  </si>
  <si>
    <t>3,783</t>
  </si>
  <si>
    <t>22,870</t>
  </si>
  <si>
    <t>19,277</t>
  </si>
  <si>
    <t>11,466</t>
  </si>
  <si>
    <t>7</t>
  </si>
  <si>
    <t>61.3</t>
  </si>
  <si>
    <t>322.99</t>
  </si>
  <si>
    <t>12.85</t>
  </si>
  <si>
    <t>41.50</t>
  </si>
  <si>
    <t>671.88</t>
  </si>
  <si>
    <t>8.48</t>
  </si>
  <si>
    <t>56.98</t>
  </si>
  <si>
    <t>13,637</t>
  </si>
  <si>
    <t>7,155</t>
  </si>
  <si>
    <t>50,780</t>
  </si>
  <si>
    <t>42,160</t>
  </si>
  <si>
    <t>26,750</t>
  </si>
  <si>
    <t>8</t>
  </si>
  <si>
    <t>109.50</t>
  </si>
  <si>
    <t>20.37</t>
  </si>
  <si>
    <t>22.31</t>
  </si>
  <si>
    <t>1,312.45</t>
  </si>
  <si>
    <t>4.13</t>
  </si>
  <si>
    <t>54.18</t>
  </si>
  <si>
    <t>2,894</t>
  </si>
  <si>
    <t>2,642</t>
  </si>
  <si>
    <t>7,390</t>
  </si>
  <si>
    <t>6,975</t>
  </si>
  <si>
    <t>5,336</t>
  </si>
  <si>
    <t>9</t>
  </si>
  <si>
    <t>56.4</t>
  </si>
  <si>
    <t>234.77</t>
  </si>
  <si>
    <t>8.90</t>
  </si>
  <si>
    <t>20.89</t>
  </si>
  <si>
    <t>977.18</t>
  </si>
  <si>
    <t>4.88</t>
  </si>
  <si>
    <t>47.69</t>
  </si>
  <si>
    <t>4,213</t>
  </si>
  <si>
    <t>1,882</t>
  </si>
  <si>
    <t>9,523</t>
  </si>
  <si>
    <t>7,454</t>
  </si>
  <si>
    <t>5,949</t>
  </si>
  <si>
    <t>10</t>
  </si>
  <si>
    <t>66.3</t>
  </si>
  <si>
    <t>381.39</t>
  </si>
  <si>
    <t>6.99</t>
  </si>
  <si>
    <t>26.65</t>
  </si>
  <si>
    <t>739.05</t>
  </si>
  <si>
    <t>5.16</t>
  </si>
  <si>
    <t>38.14</t>
  </si>
  <si>
    <t>3,266</t>
  </si>
  <si>
    <t>2,042</t>
  </si>
  <si>
    <t>10,287</t>
  </si>
  <si>
    <t>8,308</t>
  </si>
  <si>
    <t>6,729</t>
  </si>
  <si>
    <t>11</t>
  </si>
  <si>
    <t>449.00</t>
  </si>
  <si>
    <t>11.00</t>
  </si>
  <si>
    <t>49.41</t>
  </si>
  <si>
    <t>525.73</t>
  </si>
  <si>
    <t>5.38</t>
  </si>
  <si>
    <t>28.26</t>
  </si>
  <si>
    <t>3,791</t>
  </si>
  <si>
    <t>2,219</t>
  </si>
  <si>
    <t>9,772</t>
  </si>
  <si>
    <t>9,037</t>
  </si>
  <si>
    <t>8,035</t>
  </si>
  <si>
    <t>12</t>
  </si>
  <si>
    <t>434.13</t>
  </si>
  <si>
    <t>9.45</t>
  </si>
  <si>
    <t>41.01</t>
  </si>
  <si>
    <t>774.81</t>
  </si>
  <si>
    <t>6.35</t>
  </si>
  <si>
    <t>49.23</t>
  </si>
  <si>
    <t>3,331</t>
  </si>
  <si>
    <t>1,599</t>
  </si>
  <si>
    <t>14,551</t>
  </si>
  <si>
    <t>12,136</t>
  </si>
  <si>
    <t>8,337</t>
  </si>
  <si>
    <t>13</t>
  </si>
  <si>
    <t>64.4</t>
  </si>
  <si>
    <t>185.84</t>
  </si>
  <si>
    <t>9.09</t>
  </si>
  <si>
    <t>16.89</t>
  </si>
  <si>
    <t>638.10</t>
  </si>
  <si>
    <t>3.98</t>
  </si>
  <si>
    <t>25.38</t>
  </si>
  <si>
    <t>1,856</t>
  </si>
  <si>
    <t>1,204</t>
  </si>
  <si>
    <t>7,492</t>
  </si>
  <si>
    <t>6,794</t>
  </si>
  <si>
    <t>4,706</t>
  </si>
  <si>
    <t>barmm</t>
  </si>
  <si>
    <t>46.5</t>
  </si>
  <si>
    <t>664.46</t>
  </si>
  <si>
    <t>7.77</t>
  </si>
  <si>
    <t>51.64</t>
  </si>
  <si>
    <t>1,962.57</t>
  </si>
  <si>
    <t>4.16</t>
  </si>
  <si>
    <t>81.67</t>
  </si>
  <si>
    <t>926</t>
  </si>
  <si>
    <t>276</t>
  </si>
  <si>
    <t>1,433</t>
  </si>
  <si>
    <t>990</t>
  </si>
  <si>
    <t>1,181</t>
  </si>
  <si>
    <t>2019</t>
  </si>
  <si>
    <t>12,695</t>
  </si>
  <si>
    <t>35,847</t>
  </si>
  <si>
    <t>36,843</t>
  </si>
  <si>
    <t>230</t>
  </si>
  <si>
    <t>827</t>
  </si>
  <si>
    <t>2,332</t>
  </si>
  <si>
    <t>11,223</t>
  </si>
  <si>
    <t>4,299</t>
  </si>
  <si>
    <t>18,444</t>
  </si>
  <si>
    <t>26,133</t>
  </si>
  <si>
    <t>3,013</t>
  </si>
  <si>
    <t>8,029</t>
  </si>
  <si>
    <t>11,656</t>
  </si>
  <si>
    <t>32,881</t>
  </si>
  <si>
    <t>5,051</t>
  </si>
  <si>
    <t>6,213</t>
  </si>
  <si>
    <t>5,918</t>
  </si>
  <si>
    <t>13,373</t>
  </si>
  <si>
    <t>8,168</t>
  </si>
  <si>
    <t>4,578</t>
  </si>
  <si>
    <t>1,613</t>
  </si>
  <si>
    <t>2020</t>
  </si>
  <si>
    <t>8,501</t>
  </si>
  <si>
    <t>6,812</t>
  </si>
  <si>
    <t>32,868</t>
  </si>
  <si>
    <t>32,099</t>
  </si>
  <si>
    <t>32,174</t>
  </si>
  <si>
    <t>637</t>
  </si>
  <si>
    <t>567</t>
  </si>
  <si>
    <t>1,583</t>
  </si>
  <si>
    <t>1,533</t>
  </si>
  <si>
    <t>1,808</t>
  </si>
  <si>
    <t>1,501</t>
  </si>
  <si>
    <t>1,434</t>
  </si>
  <si>
    <t>8,768</t>
  </si>
  <si>
    <t>8,678</t>
  </si>
  <si>
    <t>8,905</t>
  </si>
  <si>
    <t>1,083</t>
  </si>
  <si>
    <t>1,061</t>
  </si>
  <si>
    <t>11,686</t>
  </si>
  <si>
    <t>11,681</t>
  </si>
  <si>
    <t>11,349</t>
  </si>
  <si>
    <t>3,700</t>
  </si>
  <si>
    <t>3,478</t>
  </si>
  <si>
    <t>22,248</t>
  </si>
  <si>
    <t>21,979</t>
  </si>
  <si>
    <t>21,244</t>
  </si>
  <si>
    <t>4,917</t>
  </si>
  <si>
    <t>4,548</t>
  </si>
  <si>
    <t>28,301</t>
  </si>
  <si>
    <t>28,087</t>
  </si>
  <si>
    <t>28,408</t>
  </si>
  <si>
    <t>923</t>
  </si>
  <si>
    <t>883</t>
  </si>
  <si>
    <t>3,880</t>
  </si>
  <si>
    <t>3,853</t>
  </si>
  <si>
    <t>3,889</t>
  </si>
  <si>
    <t>3,030</t>
  </si>
  <si>
    <t>2,626</t>
  </si>
  <si>
    <t>8,680</t>
  </si>
  <si>
    <t>8,575</t>
  </si>
  <si>
    <t>8,781</t>
  </si>
  <si>
    <t>2,852</t>
  </si>
  <si>
    <t>2,677</t>
  </si>
  <si>
    <t>9,551</t>
  </si>
  <si>
    <t>9,401</t>
  </si>
  <si>
    <t>10,512</t>
  </si>
  <si>
    <t>5,834</t>
  </si>
  <si>
    <t>5,474</t>
  </si>
  <si>
    <t>26,379</t>
  </si>
  <si>
    <t>25,782</t>
  </si>
  <si>
    <t>28,206</t>
  </si>
  <si>
    <t>1,560</t>
  </si>
  <si>
    <t>1,503</t>
  </si>
  <si>
    <t>5,364</t>
  </si>
  <si>
    <t>5,324</t>
  </si>
  <si>
    <t>5,344</t>
  </si>
  <si>
    <t>1,718</t>
  </si>
  <si>
    <t>1,538</t>
  </si>
  <si>
    <t>4,725</t>
  </si>
  <si>
    <t>4,656</t>
  </si>
  <si>
    <t>4,925</t>
  </si>
  <si>
    <t>2,089</t>
  </si>
  <si>
    <t>1,947</t>
  </si>
  <si>
    <t>7,391</t>
  </si>
  <si>
    <t>7,190</t>
  </si>
  <si>
    <t>7,333</t>
  </si>
  <si>
    <t>1,932</t>
  </si>
  <si>
    <t>1,744</t>
  </si>
  <si>
    <t>14,761</t>
  </si>
  <si>
    <t>14,680</t>
  </si>
  <si>
    <t>14,983</t>
  </si>
  <si>
    <t>1,605</t>
  </si>
  <si>
    <t>1,330</t>
  </si>
  <si>
    <t>6,057</t>
  </si>
  <si>
    <t>5,807</t>
  </si>
  <si>
    <t>5,716</t>
  </si>
  <si>
    <t>1,295</t>
  </si>
  <si>
    <t>1,241</t>
  </si>
  <si>
    <t>6,405</t>
  </si>
  <si>
    <t>6,255</t>
  </si>
  <si>
    <t>5,097</t>
  </si>
  <si>
    <t>735</t>
  </si>
  <si>
    <t>648</t>
  </si>
  <si>
    <t>1,410</t>
  </si>
  <si>
    <t>1,589</t>
  </si>
  <si>
    <t>2021</t>
  </si>
  <si>
    <t>7.21</t>
  </si>
  <si>
    <t>35.57</t>
  </si>
  <si>
    <t>7,423</t>
  </si>
  <si>
    <t>6,461</t>
  </si>
  <si>
    <t>30,619</t>
  </si>
  <si>
    <t>30,138</t>
  </si>
  <si>
    <t>78,271</t>
  </si>
  <si>
    <t>36.59</t>
  </si>
  <si>
    <t>13.70</t>
  </si>
  <si>
    <t>5.01</t>
  </si>
  <si>
    <t>147.94</t>
  </si>
  <si>
    <t>5.65</t>
  </si>
  <si>
    <t>8.35</t>
  </si>
  <si>
    <t>553</t>
  </si>
  <si>
    <t>495</t>
  </si>
  <si>
    <t>1,373</t>
  </si>
  <si>
    <t>1,341</t>
  </si>
  <si>
    <t>2,372</t>
  </si>
  <si>
    <t>144.65</t>
  </si>
  <si>
    <t>18.36</t>
  </si>
  <si>
    <t>26.56</t>
  </si>
  <si>
    <t>629.75</t>
  </si>
  <si>
    <t>7.48</t>
  </si>
  <si>
    <t>47.11</t>
  </si>
  <si>
    <t>1,290</t>
  </si>
  <si>
    <t>1,214</t>
  </si>
  <si>
    <t>4,688</t>
  </si>
  <si>
    <t>4,592</t>
  </si>
  <si>
    <t>7,337</t>
  </si>
  <si>
    <t>100.78</t>
  </si>
  <si>
    <t>22.19</t>
  </si>
  <si>
    <t>22.36</t>
  </si>
  <si>
    <t>470.66</t>
  </si>
  <si>
    <t>7.54</t>
  </si>
  <si>
    <t>35.50</t>
  </si>
  <si>
    <t>798</t>
  </si>
  <si>
    <t>776</t>
  </si>
  <si>
    <t>8,870</t>
  </si>
  <si>
    <t>8,857</t>
  </si>
  <si>
    <t>10,890</t>
  </si>
  <si>
    <t>854.26</t>
  </si>
  <si>
    <t>10.26</t>
  </si>
  <si>
    <t>87.61</t>
  </si>
  <si>
    <t>600.19</t>
  </si>
  <si>
    <t>7.60</t>
  </si>
  <si>
    <t>45.62</t>
  </si>
  <si>
    <t>3,734</t>
  </si>
  <si>
    <t>3,513</t>
  </si>
  <si>
    <t>18,897</t>
  </si>
  <si>
    <t>18,661</t>
  </si>
  <si>
    <t>31,346</t>
  </si>
  <si>
    <t>857.88</t>
  </si>
  <si>
    <t>10.13</t>
  </si>
  <si>
    <t>86.92</t>
  </si>
  <si>
    <t>834.88</t>
  </si>
  <si>
    <t>9.62</t>
  </si>
  <si>
    <t>80.32</t>
  </si>
  <si>
    <t>5,036</t>
  </si>
  <si>
    <t>29,112</t>
  </si>
  <si>
    <t>28,595</t>
  </si>
  <si>
    <t>46,716</t>
  </si>
  <si>
    <t>176.39</t>
  </si>
  <si>
    <t>10.35</t>
  </si>
  <si>
    <t>18.26</t>
  </si>
  <si>
    <t>514.96</t>
  </si>
  <si>
    <t>6.08</t>
  </si>
  <si>
    <t>31.32</t>
  </si>
  <si>
    <t>778</t>
  </si>
  <si>
    <t>749</t>
  </si>
  <si>
    <t>2,736</t>
  </si>
  <si>
    <t>2,714</t>
  </si>
  <si>
    <t>3,263</t>
  </si>
  <si>
    <t>306.15</t>
  </si>
  <si>
    <t>12.30</t>
  </si>
  <si>
    <t>37.65</t>
  </si>
  <si>
    <t>1,550.88</t>
  </si>
  <si>
    <t>4.30</t>
  </si>
  <si>
    <t>66.71</t>
  </si>
  <si>
    <t>2,317</t>
  </si>
  <si>
    <t>2,067</t>
  </si>
  <si>
    <t>6,310</t>
  </si>
  <si>
    <t>6,115</t>
  </si>
  <si>
    <t>12,705</t>
  </si>
  <si>
    <t>87.29</t>
  </si>
  <si>
    <t>14.82</t>
  </si>
  <si>
    <t>12.94</t>
  </si>
  <si>
    <t>739.66</t>
  </si>
  <si>
    <t>7.91</t>
  </si>
  <si>
    <t>58.53</t>
  </si>
  <si>
    <t>2,720</t>
  </si>
  <si>
    <t>7,638</t>
  </si>
  <si>
    <t>7,263</t>
  </si>
  <si>
    <t>14,647</t>
  </si>
  <si>
    <t>557.90</t>
  </si>
  <si>
    <t>8.68</t>
  </si>
  <si>
    <t>48.43</t>
  </si>
  <si>
    <t>1,260.20</t>
  </si>
  <si>
    <t>7.46</t>
  </si>
  <si>
    <t>94.01</t>
  </si>
  <si>
    <t>4,075</t>
  </si>
  <si>
    <t>3,755</t>
  </si>
  <si>
    <t>20,315</t>
  </si>
  <si>
    <t>19,885</t>
  </si>
  <si>
    <t>37,322</t>
  </si>
  <si>
    <t>120.14</t>
  </si>
  <si>
    <t>13.59</t>
  </si>
  <si>
    <t>16.33</t>
  </si>
  <si>
    <t>1,298.05</t>
  </si>
  <si>
    <t>53.59</t>
  </si>
  <si>
    <t>1,327</t>
  </si>
  <si>
    <t>1,192</t>
  </si>
  <si>
    <t>4,733</t>
  </si>
  <si>
    <t>4,590</t>
  </si>
  <si>
    <t>7,294</t>
  </si>
  <si>
    <t>220.28</t>
  </si>
  <si>
    <t>10.88</t>
  </si>
  <si>
    <t>23.96</t>
  </si>
  <si>
    <t>933.05</t>
  </si>
  <si>
    <t>5.07</t>
  </si>
  <si>
    <t>47.33</t>
  </si>
  <si>
    <t>1,271</t>
  </si>
  <si>
    <t>1,237</t>
  </si>
  <si>
    <t>3,625</t>
  </si>
  <si>
    <t>3,585</t>
  </si>
  <si>
    <t>6,311</t>
  </si>
  <si>
    <t>531.51</t>
  </si>
  <si>
    <t>8.92</t>
  </si>
  <si>
    <t>47.42</t>
  </si>
  <si>
    <t>800.88</t>
  </si>
  <si>
    <t>5.79</t>
  </si>
  <si>
    <t>46.36</t>
  </si>
  <si>
    <t>1,825</t>
  </si>
  <si>
    <t>1,691</t>
  </si>
  <si>
    <t>6,141</t>
  </si>
  <si>
    <t>5,908</t>
  </si>
  <si>
    <t>12,046</t>
  </si>
  <si>
    <t>422.27</t>
  </si>
  <si>
    <t>9.51</t>
  </si>
  <si>
    <t>40.15</t>
  </si>
  <si>
    <t>497.36</t>
  </si>
  <si>
    <t>6.18</t>
  </si>
  <si>
    <t>30.75</t>
  </si>
  <si>
    <t>1,565</t>
  </si>
  <si>
    <t>1,369</t>
  </si>
  <si>
    <t>32,188</t>
  </si>
  <si>
    <t>32,042</t>
  </si>
  <si>
    <t>34,090</t>
  </si>
  <si>
    <t>442.67</t>
  </si>
  <si>
    <t>8.46</t>
  </si>
  <si>
    <t>37.46</t>
  </si>
  <si>
    <t>847.76</t>
  </si>
  <si>
    <t>6.88</t>
  </si>
  <si>
    <t>58.32</t>
  </si>
  <si>
    <t>1,305</t>
  </si>
  <si>
    <t>5,176</t>
  </si>
  <si>
    <t>4,887</t>
  </si>
  <si>
    <t>8,020</t>
  </si>
  <si>
    <t>303.77</t>
  </si>
  <si>
    <t>6.10</t>
  </si>
  <si>
    <t>18.52</t>
  </si>
  <si>
    <t>632.05</t>
  </si>
  <si>
    <t>5.05</t>
  </si>
  <si>
    <t>31.91</t>
  </si>
  <si>
    <t>1,136</t>
  </si>
  <si>
    <t>1,040</t>
  </si>
  <si>
    <t>4,311</t>
  </si>
  <si>
    <t>4,163</t>
  </si>
  <si>
    <t>5,497</t>
  </si>
  <si>
    <t>393.17</t>
  </si>
  <si>
    <t>9.95</t>
  </si>
  <si>
    <t>39.14</t>
  </si>
  <si>
    <t>1,241.59</t>
  </si>
  <si>
    <t>64.03</t>
  </si>
  <si>
    <t>689</t>
  </si>
  <si>
    <t>543</t>
  </si>
  <si>
    <t>1,818</t>
  </si>
  <si>
    <t>1,579</t>
  </si>
  <si>
    <t>1,902</t>
  </si>
  <si>
    <t>2022</t>
  </si>
  <si>
    <t>10217.109</t>
  </si>
  <si>
    <t>253.172</t>
  </si>
  <si>
    <t>2.47792208148117</t>
  </si>
  <si>
    <t>6384.331</t>
  </si>
  <si>
    <t>163.904</t>
  </si>
  <si>
    <t>2.6</t>
  </si>
  <si>
    <t>62.487</t>
  </si>
  <si>
    <t>0.261</t>
  </si>
  <si>
    <t>0.417686878870805</t>
  </si>
  <si>
    <t>7,435</t>
  </si>
  <si>
    <t>6,867</t>
  </si>
  <si>
    <t>32,068</t>
  </si>
  <si>
    <t>31,779</t>
  </si>
  <si>
    <t>33,571</t>
  </si>
  <si>
    <t>1266.561</t>
  </si>
  <si>
    <t>43.132</t>
  </si>
  <si>
    <t>3.40544198029151</t>
  </si>
  <si>
    <t>842.329</t>
  </si>
  <si>
    <t>29.093</t>
  </si>
  <si>
    <t>3.5</t>
  </si>
  <si>
    <t>66.505</t>
  </si>
  <si>
    <t>0.492</t>
  </si>
  <si>
    <t>0.739794000451094</t>
  </si>
  <si>
    <t>758</t>
  </si>
  <si>
    <t>694</t>
  </si>
  <si>
    <t>1,411</t>
  </si>
  <si>
    <t>1,378</t>
  </si>
  <si>
    <t>1,577</t>
  </si>
  <si>
    <t>3642.755</t>
  </si>
  <si>
    <t>182.194</t>
  </si>
  <si>
    <t>5.00154416094412</t>
  </si>
  <si>
    <t>2424.576</t>
  </si>
  <si>
    <t>123.136</t>
  </si>
  <si>
    <t>5.1</t>
  </si>
  <si>
    <t>66.559</t>
  </si>
  <si>
    <t>0.564</t>
  </si>
  <si>
    <t>0.847368500127706</t>
  </si>
  <si>
    <t>1,208</t>
  </si>
  <si>
    <t>4,485</t>
  </si>
  <si>
    <t>4,467</t>
  </si>
  <si>
    <t>4,329</t>
  </si>
  <si>
    <t>2515.272</t>
  </si>
  <si>
    <t>123.804</t>
  </si>
  <si>
    <t>4.92209192484948</t>
  </si>
  <si>
    <t>1656.822</t>
  </si>
  <si>
    <t>82.236</t>
  </si>
  <si>
    <t>5.0</t>
  </si>
  <si>
    <t>65.871</t>
  </si>
  <si>
    <t>0.529</t>
  </si>
  <si>
    <t>0.803084817294409</t>
  </si>
  <si>
    <t>960</t>
  </si>
  <si>
    <t>3,767</t>
  </si>
  <si>
    <t>3,747</t>
  </si>
  <si>
    <t>3,465</t>
  </si>
  <si>
    <t>9000.84</t>
  </si>
  <si>
    <t>338.571</t>
  </si>
  <si>
    <t>3.7615489221006</t>
  </si>
  <si>
    <t>5643.511</t>
  </si>
  <si>
    <t>218.457</t>
  </si>
  <si>
    <t>3.9</t>
  </si>
  <si>
    <t>0.402</t>
  </si>
  <si>
    <t>0.641148325358852</t>
  </si>
  <si>
    <t>3,672</t>
  </si>
  <si>
    <t>3,613</t>
  </si>
  <si>
    <t>14,562</t>
  </si>
  <si>
    <t>14,446</t>
  </si>
  <si>
    <t>14,689</t>
  </si>
  <si>
    <t>11668.264</t>
  </si>
  <si>
    <t>455.087</t>
  </si>
  <si>
    <t>3.90021171958399</t>
  </si>
  <si>
    <t>7522.939</t>
  </si>
  <si>
    <t>298.232</t>
  </si>
  <si>
    <t>4.0</t>
  </si>
  <si>
    <t>64.474</t>
  </si>
  <si>
    <t>0.358</t>
  </si>
  <si>
    <t>0.555262586468964</t>
  </si>
  <si>
    <t>5,378</t>
  </si>
  <si>
    <t>5,145</t>
  </si>
  <si>
    <t>27,455</t>
  </si>
  <si>
    <t>26,918</t>
  </si>
  <si>
    <t>27,225</t>
  </si>
  <si>
    <t>2114.902</t>
  </si>
  <si>
    <t>79.605</t>
  </si>
  <si>
    <t>3.76400419499343</t>
  </si>
  <si>
    <t>1383.785</t>
  </si>
  <si>
    <t>55.774</t>
  </si>
  <si>
    <t>65.43</t>
  </si>
  <si>
    <t>0.566</t>
  </si>
  <si>
    <t>0.865046614702736</t>
  </si>
  <si>
    <t>835</t>
  </si>
  <si>
    <t>820</t>
  </si>
  <si>
    <t>2,764</t>
  </si>
  <si>
    <t>2,749</t>
  </si>
  <si>
    <t>2,487</t>
  </si>
  <si>
    <t>4083.403</t>
  </si>
  <si>
    <t>158.726</t>
  </si>
  <si>
    <t>3.88710102823552</t>
  </si>
  <si>
    <t>2531.537</t>
  </si>
  <si>
    <t>102.645</t>
  </si>
  <si>
    <t>4.1</t>
  </si>
  <si>
    <t>61.996</t>
  </si>
  <si>
    <t>0.481</t>
  </si>
  <si>
    <t>0.775856506871411</t>
  </si>
  <si>
    <t>2,610</t>
  </si>
  <si>
    <t>2,414</t>
  </si>
  <si>
    <t>5,820</t>
  </si>
  <si>
    <t>5,682</t>
  </si>
  <si>
    <t>5,622</t>
  </si>
  <si>
    <t>5556.935</t>
  </si>
  <si>
    <t>209.74</t>
  </si>
  <si>
    <t>3.77438282074561</t>
  </si>
  <si>
    <t>3556.241</t>
  </si>
  <si>
    <t>133.87</t>
  </si>
  <si>
    <t>3.8</t>
  </si>
  <si>
    <t>63.996</t>
  </si>
  <si>
    <t>0.421</t>
  </si>
  <si>
    <t>0.657853615850991</t>
  </si>
  <si>
    <t>2,822</t>
  </si>
  <si>
    <t>2,593</t>
  </si>
  <si>
    <t>8,396</t>
  </si>
  <si>
    <t>8,074</t>
  </si>
  <si>
    <t>8,687</t>
  </si>
  <si>
    <t>5624.381</t>
  </si>
  <si>
    <t>246.216</t>
  </si>
  <si>
    <t>4.37765506995348</t>
  </si>
  <si>
    <t>3726.286</t>
  </si>
  <si>
    <t>167.418</t>
  </si>
  <si>
    <t>4.5</t>
  </si>
  <si>
    <t>66.252</t>
  </si>
  <si>
    <t>0.798466461389845</t>
  </si>
  <si>
    <t>3,875</t>
  </si>
  <si>
    <t>3,785</t>
  </si>
  <si>
    <t>19,513</t>
  </si>
  <si>
    <t>19,449</t>
  </si>
  <si>
    <t>20,347</t>
  </si>
  <si>
    <t>3245.382</t>
  </si>
  <si>
    <t>130.987</t>
  </si>
  <si>
    <t>4.03610422440255</t>
  </si>
  <si>
    <t>2035.609</t>
  </si>
  <si>
    <t>83.083</t>
  </si>
  <si>
    <t>62.723</t>
  </si>
  <si>
    <t>0.488</t>
  </si>
  <si>
    <t>0.778024010331138</t>
  </si>
  <si>
    <t>1,389</t>
  </si>
  <si>
    <t>4,337</t>
  </si>
  <si>
    <t>4,259</t>
  </si>
  <si>
    <t>4,228</t>
  </si>
  <si>
    <t>2592.911</t>
  </si>
  <si>
    <t>107.521</t>
  </si>
  <si>
    <t>4.1467292938323</t>
  </si>
  <si>
    <t>1676.812</t>
  </si>
  <si>
    <t>72.99</t>
  </si>
  <si>
    <t>4.4</t>
  </si>
  <si>
    <t>64.669</t>
  </si>
  <si>
    <t>0.676</t>
  </si>
  <si>
    <t>1.0453231068982</t>
  </si>
  <si>
    <t>1,242</t>
  </si>
  <si>
    <t>1,194</t>
  </si>
  <si>
    <t>3,401</t>
  </si>
  <si>
    <t>3,365</t>
  </si>
  <si>
    <t>3,359</t>
  </si>
  <si>
    <t>3518.854</t>
  </si>
  <si>
    <t>128.085</t>
  </si>
  <si>
    <t>3.63996346537822</t>
  </si>
  <si>
    <t>2445.315</t>
  </si>
  <si>
    <t>97.52</t>
  </si>
  <si>
    <t>69.492</t>
  </si>
  <si>
    <t>0.592</t>
  </si>
  <si>
    <t>0.851896621193806</t>
  </si>
  <si>
    <t>2,101</t>
  </si>
  <si>
    <t>2,024</t>
  </si>
  <si>
    <t>6,160</t>
  </si>
  <si>
    <t>5,929</t>
  </si>
  <si>
    <t>5,793</t>
  </si>
  <si>
    <t>3711.413</t>
  </si>
  <si>
    <t>139.503</t>
  </si>
  <si>
    <t>3.75875710948903</t>
  </si>
  <si>
    <t>2324.522</t>
  </si>
  <si>
    <t>90.883</t>
  </si>
  <si>
    <t>62.632</t>
  </si>
  <si>
    <t>0.476</t>
  </si>
  <si>
    <t>0.75999489079065</t>
  </si>
  <si>
    <t>1,454</t>
  </si>
  <si>
    <t>1,404</t>
  </si>
  <si>
    <t>24,064</t>
  </si>
  <si>
    <t>24,011</t>
  </si>
  <si>
    <t>24,075</t>
  </si>
  <si>
    <t>3350.156</t>
  </si>
  <si>
    <t>124.047</t>
  </si>
  <si>
    <t>3.70272309707369</t>
  </si>
  <si>
    <t>2394.47</t>
  </si>
  <si>
    <t>91.94</t>
  </si>
  <si>
    <t>71.473</t>
  </si>
  <si>
    <t>0.499</t>
  </si>
  <si>
    <t>0.698165740909155</t>
  </si>
  <si>
    <t>1,419</t>
  </si>
  <si>
    <t>1,328</t>
  </si>
  <si>
    <t>4,436</t>
  </si>
  <si>
    <t>4,358</t>
  </si>
  <si>
    <t>4,289</t>
  </si>
  <si>
    <t>1859.247</t>
  </si>
  <si>
    <t>66.931</t>
  </si>
  <si>
    <t>3.59989823837285</t>
  </si>
  <si>
    <t>1262.177</t>
  </si>
  <si>
    <t>48.476</t>
  </si>
  <si>
    <t>67.886</t>
  </si>
  <si>
    <t>0.553</t>
  </si>
  <si>
    <t>0.814600948649206</t>
  </si>
  <si>
    <t>1,230</t>
  </si>
  <si>
    <t>1,176</t>
  </si>
  <si>
    <t>3,708</t>
  </si>
  <si>
    <t>3,488</t>
  </si>
  <si>
    <t>2,711</t>
  </si>
  <si>
    <t>2625.675</t>
  </si>
  <si>
    <t>120.735</t>
  </si>
  <si>
    <t>4.59824616527179</t>
  </si>
  <si>
    <t>1746.463</t>
  </si>
  <si>
    <t>86.932</t>
  </si>
  <si>
    <t>66.515</t>
  </si>
  <si>
    <t>0.843</t>
  </si>
  <si>
    <t>1.26738329700068</t>
  </si>
  <si>
    <t>742</t>
  </si>
  <si>
    <t>519</t>
  </si>
  <si>
    <t>1,552</t>
  </si>
  <si>
    <t>1,298</t>
  </si>
  <si>
    <t>2023</t>
  </si>
  <si>
    <t>10320.522</t>
  </si>
  <si>
    <t>256.39</t>
  </si>
  <si>
    <t>2.48427356678277</t>
  </si>
  <si>
    <t>6439.079</t>
  </si>
  <si>
    <t>161.677</t>
  </si>
  <si>
    <t>2.51087150817687</t>
  </si>
  <si>
    <t>62.391</t>
  </si>
  <si>
    <t>0.262</t>
  </si>
  <si>
    <t>0.419932362039397</t>
  </si>
  <si>
    <t>5.9</t>
  </si>
  <si>
    <t>267.78</t>
  </si>
  <si>
    <t>10.18</t>
  </si>
  <si>
    <t>27.25</t>
  </si>
  <si>
    <t>6,903</t>
  </si>
  <si>
    <t>6,846</t>
  </si>
  <si>
    <t>31,409</t>
  </si>
  <si>
    <t>31,284</t>
  </si>
  <si>
    <t>106,359</t>
  </si>
  <si>
    <t>1279.988</t>
  </si>
  <si>
    <t>47.353</t>
  </si>
  <si>
    <t>3.6994878076982</t>
  </si>
  <si>
    <t>840.061</t>
  </si>
  <si>
    <t>31.534</t>
  </si>
  <si>
    <t>3.75377502348044</t>
  </si>
  <si>
    <t>65.63</t>
  </si>
  <si>
    <t>0.467</t>
  </si>
  <si>
    <t>0.711564833155569</t>
  </si>
  <si>
    <t>2.8</t>
  </si>
  <si>
    <t>22.57</t>
  </si>
  <si>
    <t>17.88</t>
  </si>
  <si>
    <t>4.04</t>
  </si>
  <si>
    <t>107.56</t>
  </si>
  <si>
    <t>8.31</t>
  </si>
  <si>
    <t>8.94</t>
  </si>
  <si>
    <t>739</t>
  </si>
  <si>
    <t>702</t>
  </si>
  <si>
    <t>1,234</t>
  </si>
  <si>
    <t>1,205</t>
  </si>
  <si>
    <t>3,131</t>
  </si>
  <si>
    <t>3641.822</t>
  </si>
  <si>
    <t>185.869</t>
  </si>
  <si>
    <t>5.10373653627223</t>
  </si>
  <si>
    <t>2356.471</t>
  </si>
  <si>
    <t>123.376</t>
  </si>
  <si>
    <t>5.23562564529757</t>
  </si>
  <si>
    <t>64.706</t>
  </si>
  <si>
    <t>0.527</t>
  </si>
  <si>
    <t>0.814453064630792</t>
  </si>
  <si>
    <t>151.91</t>
  </si>
  <si>
    <t>510.15</t>
  </si>
  <si>
    <t>11.85</t>
  </si>
  <si>
    <t>60.43</t>
  </si>
  <si>
    <t>1,138</t>
  </si>
  <si>
    <t>1,104</t>
  </si>
  <si>
    <t>3,668</t>
  </si>
  <si>
    <t>3,640</t>
  </si>
  <si>
    <t>7,056</t>
  </si>
  <si>
    <t>2530.039</t>
  </si>
  <si>
    <t>127.579</t>
  </si>
  <si>
    <t>5.04257049002011</t>
  </si>
  <si>
    <t>1643.591</t>
  </si>
  <si>
    <t>84.237</t>
  </si>
  <si>
    <t>5.12518016951906</t>
  </si>
  <si>
    <t>64.963</t>
  </si>
  <si>
    <t>0.56</t>
  </si>
  <si>
    <t>0.862029155057494</t>
  </si>
  <si>
    <t>2.4</t>
  </si>
  <si>
    <t>73.86</t>
  </si>
  <si>
    <t>26.26</t>
  </si>
  <si>
    <t>19.40</t>
  </si>
  <si>
    <t>314.51</t>
  </si>
  <si>
    <t>26.68</t>
  </si>
  <si>
    <t>1,014</t>
  </si>
  <si>
    <t>975</t>
  </si>
  <si>
    <t>3,237</t>
  </si>
  <si>
    <t>3,220</t>
  </si>
  <si>
    <t>5,798</t>
  </si>
  <si>
    <t>9143.003</t>
  </si>
  <si>
    <t>333.668</t>
  </si>
  <si>
    <t>3.64943553009881</t>
  </si>
  <si>
    <t>5875.815</t>
  </si>
  <si>
    <t>224.585</t>
  </si>
  <si>
    <t>3.82219317660614</t>
  </si>
  <si>
    <t>64.266</t>
  </si>
  <si>
    <t>0.451</t>
  </si>
  <si>
    <t>0.701770765256901</t>
  </si>
  <si>
    <t>4.2</t>
  </si>
  <si>
    <t>636.96</t>
  </si>
  <si>
    <t>8.37</t>
  </si>
  <si>
    <t>53.32</t>
  </si>
  <si>
    <t>419.58</t>
  </si>
  <si>
    <t>10.00</t>
  </si>
  <si>
    <t>41.95</t>
  </si>
  <si>
    <t>3,518</t>
  </si>
  <si>
    <t>3,473</t>
  </si>
  <si>
    <t>12,542</t>
  </si>
  <si>
    <t>12,499</t>
  </si>
  <si>
    <t>35,081</t>
  </si>
  <si>
    <t>11891.355</t>
  </si>
  <si>
    <t>483.972</t>
  </si>
  <si>
    <t>4.06994829437015</t>
  </si>
  <si>
    <t>7537.202</t>
  </si>
  <si>
    <t>310.758</t>
  </si>
  <si>
    <t>4.12298887571276</t>
  </si>
  <si>
    <t>63.384</t>
  </si>
  <si>
    <t>0.401</t>
  </si>
  <si>
    <t>0.632651773318188</t>
  </si>
  <si>
    <t>5.4</t>
  </si>
  <si>
    <t>899.27</t>
  </si>
  <si>
    <t>9.03</t>
  </si>
  <si>
    <t>81.23</t>
  </si>
  <si>
    <t>450.76</t>
  </si>
  <si>
    <t>11.39</t>
  </si>
  <si>
    <t>51.34</t>
  </si>
  <si>
    <t>4,812</t>
  </si>
  <si>
    <t>4,696</t>
  </si>
  <si>
    <t>26,981</t>
  </si>
  <si>
    <t>26,834</t>
  </si>
  <si>
    <t>46,342</t>
  </si>
  <si>
    <t>2140.07</t>
  </si>
  <si>
    <t>82.396</t>
  </si>
  <si>
    <t>3.85015443420075</t>
  </si>
  <si>
    <t>1360.464</t>
  </si>
  <si>
    <t>53.78</t>
  </si>
  <si>
    <t>3.95306307259876</t>
  </si>
  <si>
    <t>63.571</t>
  </si>
  <si>
    <t>0.518</t>
  </si>
  <si>
    <t>0.814836953956993</t>
  </si>
  <si>
    <t>3.6</t>
  </si>
  <si>
    <t>192.43</t>
  </si>
  <si>
    <t>12.61</t>
  </si>
  <si>
    <t>24.26</t>
  </si>
  <si>
    <t>579.30</t>
  </si>
  <si>
    <t>10.76</t>
  </si>
  <si>
    <t>62.36</t>
  </si>
  <si>
    <t>1,021</t>
  </si>
  <si>
    <t>1,009</t>
  </si>
  <si>
    <t>2,835</t>
  </si>
  <si>
    <t>2,824</t>
  </si>
  <si>
    <t>4,085</t>
  </si>
  <si>
    <t>4125.116</t>
  </si>
  <si>
    <t>158.064</t>
  </si>
  <si>
    <t>3.83174679209021</t>
  </si>
  <si>
    <t>2535.477</t>
  </si>
  <si>
    <t>100.589</t>
  </si>
  <si>
    <t>3.96726138710783</t>
  </si>
  <si>
    <t>61.464</t>
  </si>
  <si>
    <t>0.75979435116491</t>
  </si>
  <si>
    <t>4.8</t>
  </si>
  <si>
    <t>358.94</t>
  </si>
  <si>
    <t>9.58</t>
  </si>
  <si>
    <t>34.38</t>
  </si>
  <si>
    <t>1,411.64</t>
  </si>
  <si>
    <t>4.11</t>
  </si>
  <si>
    <t>57.95</t>
  </si>
  <si>
    <t>2,758</t>
  </si>
  <si>
    <t>2,657</t>
  </si>
  <si>
    <t>5,792</t>
  </si>
  <si>
    <t>5,642</t>
  </si>
  <si>
    <t>16,113</t>
  </si>
  <si>
    <t>5608.831</t>
  </si>
  <si>
    <t>213.647</t>
  </si>
  <si>
    <t>3.80911815670681</t>
  </si>
  <si>
    <t>3581.816</t>
  </si>
  <si>
    <t>138.86</t>
  </si>
  <si>
    <t>3.87680439196207</t>
  </si>
  <si>
    <t>63.86</t>
  </si>
  <si>
    <t>0.753210147196993</t>
  </si>
  <si>
    <t>84.43</t>
  </si>
  <si>
    <t>15.34</t>
  </si>
  <si>
    <t>12.95</t>
  </si>
  <si>
    <t>582.59</t>
  </si>
  <si>
    <t>6.66</t>
  </si>
  <si>
    <t>38.82</t>
  </si>
  <si>
    <t>2,645</t>
  </si>
  <si>
    <t>2,469</t>
  </si>
  <si>
    <t>9,149</t>
  </si>
  <si>
    <t>8,856</t>
  </si>
  <si>
    <t>19,833</t>
  </si>
  <si>
    <t>5699.655</t>
  </si>
  <si>
    <t>247.183</t>
  </si>
  <si>
    <t>4.33680635055981</t>
  </si>
  <si>
    <t>3776.173</t>
  </si>
  <si>
    <t>165.519</t>
  </si>
  <si>
    <t>4.38324727177489</t>
  </si>
  <si>
    <t>66.253</t>
  </si>
  <si>
    <t>0.543</t>
  </si>
  <si>
    <t>0.819585528202497</t>
  </si>
  <si>
    <t>473.42</t>
  </si>
  <si>
    <t>10.51</t>
  </si>
  <si>
    <t>49.74</t>
  </si>
  <si>
    <t>690.43</t>
  </si>
  <si>
    <t>8.87</t>
  </si>
  <si>
    <t>61.21</t>
  </si>
  <si>
    <t>3,823</t>
  </si>
  <si>
    <t>3,750</t>
  </si>
  <si>
    <t>21,604</t>
  </si>
  <si>
    <t>21,531</t>
  </si>
  <si>
    <t>39,827</t>
  </si>
  <si>
    <t>3293.36</t>
  </si>
  <si>
    <t>132.678</t>
  </si>
  <si>
    <t>4.02865158986567</t>
  </si>
  <si>
    <t>2103.095</t>
  </si>
  <si>
    <t>86.32</t>
  </si>
  <si>
    <t>4.10442704680483</t>
  </si>
  <si>
    <t>63.859</t>
  </si>
  <si>
    <t>0.48</t>
  </si>
  <si>
    <t>0.751655992107612</t>
  </si>
  <si>
    <t>152.50</t>
  </si>
  <si>
    <t>18.83</t>
  </si>
  <si>
    <t>28.72</t>
  </si>
  <si>
    <t>1,215.87</t>
  </si>
  <si>
    <t>50.25</t>
  </si>
  <si>
    <t>1,566</t>
  </si>
  <si>
    <t>1,465</t>
  </si>
  <si>
    <t>4,119</t>
  </si>
  <si>
    <t>4,053</t>
  </si>
  <si>
    <t>7,669</t>
  </si>
  <si>
    <t>2616.066</t>
  </si>
  <si>
    <t>107.775</t>
  </si>
  <si>
    <t>4.11973551126004</t>
  </si>
  <si>
    <t>1691.18</t>
  </si>
  <si>
    <t>73.988</t>
  </si>
  <si>
    <t>4.3749334783997</t>
  </si>
  <si>
    <t>64.646</t>
  </si>
  <si>
    <t>0.667</t>
  </si>
  <si>
    <t>1.03177304086873</t>
  </si>
  <si>
    <t>3.1</t>
  </si>
  <si>
    <t>175.18</t>
  </si>
  <si>
    <t>12.13</t>
  </si>
  <si>
    <t>21.26</t>
  </si>
  <si>
    <t>1,027.84</t>
  </si>
  <si>
    <t>4.96</t>
  </si>
  <si>
    <t>50.93</t>
  </si>
  <si>
    <t>1,700</t>
  </si>
  <si>
    <t>1,612</t>
  </si>
  <si>
    <t>3,444</t>
  </si>
  <si>
    <t>3,412</t>
  </si>
  <si>
    <t>6,848</t>
  </si>
  <si>
    <t>3573.536</t>
  </si>
  <si>
    <t>131.566</t>
  </si>
  <si>
    <t>3.68167551691098</t>
  </si>
  <si>
    <t>2460.775</t>
  </si>
  <si>
    <t>97.76</t>
  </si>
  <si>
    <t>3.97273216771139</t>
  </si>
  <si>
    <t>68.861</t>
  </si>
  <si>
    <t>0.507</t>
  </si>
  <si>
    <t>0.736265810836322</t>
  </si>
  <si>
    <t>5.3</t>
  </si>
  <si>
    <t>446.25</t>
  </si>
  <si>
    <t>6.63</t>
  </si>
  <si>
    <t>29.58</t>
  </si>
  <si>
    <t>851.35</t>
  </si>
  <si>
    <t>5.58</t>
  </si>
  <si>
    <t>47.53</t>
  </si>
  <si>
    <t>2,152</t>
  </si>
  <si>
    <t>2,118</t>
  </si>
  <si>
    <t>6,110</t>
  </si>
  <si>
    <t>5,976</t>
  </si>
  <si>
    <t>12,207</t>
  </si>
  <si>
    <t>3772.979</t>
  </si>
  <si>
    <t>143.328</t>
  </si>
  <si>
    <t>3.79880195463585</t>
  </si>
  <si>
    <t>2426.191</t>
  </si>
  <si>
    <t>94.843</t>
  </si>
  <si>
    <t>3.90913163885284</t>
  </si>
  <si>
    <t>64.304</t>
  </si>
  <si>
    <t>0.409</t>
  </si>
  <si>
    <t>0.636041303806917</t>
  </si>
  <si>
    <t>467.65</t>
  </si>
  <si>
    <t>17.34</t>
  </si>
  <si>
    <t>81.10</t>
  </si>
  <si>
    <t>432.29</t>
  </si>
  <si>
    <t>8.15</t>
  </si>
  <si>
    <t>35.24</t>
  </si>
  <si>
    <t>1,289</t>
  </si>
  <si>
    <t>19,623</t>
  </si>
  <si>
    <t>19,563</t>
  </si>
  <si>
    <t>22,526</t>
  </si>
  <si>
    <t>3048.17</t>
  </si>
  <si>
    <t>116.438</t>
  </si>
  <si>
    <t>3.81993130304412</t>
  </si>
  <si>
    <t>2112.09</t>
  </si>
  <si>
    <t>82.45</t>
  </si>
  <si>
    <t>3.90371622421393</t>
  </si>
  <si>
    <t>69.29</t>
  </si>
  <si>
    <t>0.502</t>
  </si>
  <si>
    <t>0.724491268581325</t>
  </si>
  <si>
    <t>3.2</t>
  </si>
  <si>
    <t>472.59</t>
  </si>
  <si>
    <t>12.11</t>
  </si>
  <si>
    <t>57.21</t>
  </si>
  <si>
    <t>584.59</t>
  </si>
  <si>
    <t>8.47</t>
  </si>
  <si>
    <t>49.54</t>
  </si>
  <si>
    <t>1,377</t>
  </si>
  <si>
    <t>3,415</t>
  </si>
  <si>
    <t>3,348</t>
  </si>
  <si>
    <t>7,041</t>
  </si>
  <si>
    <t>1883.771</t>
  </si>
  <si>
    <t>71.879</t>
  </si>
  <si>
    <t>3.81569734325457</t>
  </si>
  <si>
    <t>1379.416</t>
  </si>
  <si>
    <t>56.293</t>
  </si>
  <si>
    <t>4.0809299007696</t>
  </si>
  <si>
    <t>73.226</t>
  </si>
  <si>
    <t>0.585</t>
  </si>
  <si>
    <t>0.798896566793216</t>
  </si>
  <si>
    <t>3.0</t>
  </si>
  <si>
    <t>128.81</t>
  </si>
  <si>
    <t>10.24</t>
  </si>
  <si>
    <t>13.19</t>
  </si>
  <si>
    <t>460.74</t>
  </si>
  <si>
    <t>5.51</t>
  </si>
  <si>
    <t>1,322</t>
  </si>
  <si>
    <t>3,854</t>
  </si>
  <si>
    <t>3,781</t>
  </si>
  <si>
    <t>6,433</t>
  </si>
  <si>
    <t>3044.974</t>
  </si>
  <si>
    <t>109.366</t>
  </si>
  <si>
    <t>3.59168912443916</t>
  </si>
  <si>
    <t>2257.491</t>
  </si>
  <si>
    <t>87.043</t>
  </si>
  <si>
    <t>3.85574073163525</t>
  </si>
  <si>
    <t>74.138</t>
  </si>
  <si>
    <t>0.606</t>
  </si>
  <si>
    <t>0.81739458847015</t>
  </si>
  <si>
    <t>468.56</t>
  </si>
  <si>
    <t>7.07</t>
  </si>
  <si>
    <t>33.11</t>
  </si>
  <si>
    <t>1,138.02</t>
  </si>
  <si>
    <t>4.54</t>
  </si>
  <si>
    <t>51.69</t>
  </si>
  <si>
    <t>894</t>
  </si>
  <si>
    <t>659</t>
  </si>
  <si>
    <t>1,727</t>
  </si>
  <si>
    <t>1,949</t>
  </si>
  <si>
    <t>2025</t>
  </si>
  <si>
    <t>384</t>
  </si>
  <si>
    <t>373</t>
  </si>
  <si>
    <t>791</t>
  </si>
  <si>
    <t>774</t>
  </si>
  <si>
    <t>568</t>
  </si>
  <si>
    <t>549</t>
  </si>
  <si>
    <t>2082</t>
  </si>
  <si>
    <t>2047</t>
  </si>
  <si>
    <t>442</t>
  </si>
  <si>
    <t>437</t>
  </si>
  <si>
    <t>1944</t>
  </si>
  <si>
    <t>1932</t>
  </si>
  <si>
    <t>1837</t>
  </si>
  <si>
    <t>1822</t>
  </si>
  <si>
    <t>7478</t>
  </si>
  <si>
    <t>7435</t>
  </si>
  <si>
    <t>3420</t>
  </si>
  <si>
    <t>3356</t>
  </si>
  <si>
    <t>13381</t>
  </si>
  <si>
    <t>13264</t>
  </si>
  <si>
    <t>554</t>
  </si>
  <si>
    <t>547</t>
  </si>
  <si>
    <t>1458</t>
  </si>
  <si>
    <t>1450</t>
  </si>
  <si>
    <t>1299</t>
  </si>
  <si>
    <t>1262</t>
  </si>
  <si>
    <t>3429</t>
  </si>
  <si>
    <t>3253</t>
  </si>
  <si>
    <t>950</t>
  </si>
  <si>
    <t>922</t>
  </si>
  <si>
    <t>3375</t>
  </si>
  <si>
    <t>3340</t>
  </si>
  <si>
    <t>1441</t>
  </si>
  <si>
    <t>11141</t>
  </si>
  <si>
    <t>11114</t>
  </si>
  <si>
    <t>815</t>
  </si>
  <si>
    <t>808</t>
  </si>
  <si>
    <t>2730</t>
  </si>
  <si>
    <t>2719</t>
  </si>
  <si>
    <t>751</t>
  </si>
  <si>
    <t>741</t>
  </si>
  <si>
    <t>2491</t>
  </si>
  <si>
    <t>2478</t>
  </si>
  <si>
    <t>1022</t>
  </si>
  <si>
    <t>999</t>
  </si>
  <si>
    <t>4006</t>
  </si>
  <si>
    <t>3921</t>
  </si>
  <si>
    <t>899</t>
  </si>
  <si>
    <t>889</t>
  </si>
  <si>
    <t>11462</t>
  </si>
  <si>
    <t>11435</t>
  </si>
  <si>
    <t>672</t>
  </si>
  <si>
    <t>669</t>
  </si>
  <si>
    <t>1949</t>
  </si>
  <si>
    <t>1938</t>
  </si>
  <si>
    <t>674</t>
  </si>
  <si>
    <t>664</t>
  </si>
  <si>
    <t>2497</t>
  </si>
  <si>
    <t>2485</t>
  </si>
  <si>
    <t>494</t>
  </si>
  <si>
    <t>1334</t>
  </si>
  <si>
    <t>1277</t>
  </si>
  <si>
    <t>NCR</t>
  </si>
  <si>
    <t>CAR</t>
  </si>
  <si>
    <t>Ilocos Region</t>
  </si>
  <si>
    <t>Cagayan Valley</t>
  </si>
  <si>
    <t>Central Luzon</t>
  </si>
  <si>
    <t>CALABARZON</t>
  </si>
  <si>
    <t>MIMAROPA</t>
  </si>
  <si>
    <t>Bicol Region</t>
  </si>
  <si>
    <t>Western Visayas</t>
  </si>
  <si>
    <t>Central Visayas</t>
  </si>
  <si>
    <t>Eastern Visayas</t>
  </si>
  <si>
    <t>Zamboanga Peninsula</t>
  </si>
  <si>
    <t>Northern Mindanao</t>
  </si>
  <si>
    <t>Davao Region</t>
  </si>
  <si>
    <t>SOCCSKSARGEN</t>
  </si>
  <si>
    <t>Caraga</t>
  </si>
  <si>
    <t>BARMM</t>
  </si>
  <si>
    <t>Year</t>
  </si>
  <si>
    <t>Cordillera Administrative Region (CAR)</t>
  </si>
  <si>
    <t>Region I (Ilocos Region)</t>
  </si>
  <si>
    <t>Region II (Cagayan Valley)</t>
  </si>
  <si>
    <t>Region III (Central Luzon)</t>
  </si>
  <si>
    <t>Region IV-A (CALABARZON)</t>
  </si>
  <si>
    <t>MIMAROPA Region</t>
  </si>
  <si>
    <t>Region V (Bicol Region)</t>
  </si>
  <si>
    <t>Region VI (Western Visayas)</t>
  </si>
  <si>
    <t>Region VII (Central Visayas)</t>
  </si>
  <si>
    <t>Region VIII (Eastern Visayas)</t>
  </si>
  <si>
    <t>Region IX (Zamboanga Peninsula)</t>
  </si>
  <si>
    <t>Region X (Northern Mindanao)</t>
  </si>
  <si>
    <t>Region XI (Davao Region)</t>
  </si>
  <si>
    <t>Region XII (SOCCSKSARGEN)</t>
  </si>
  <si>
    <t>Region XIII (Caraga)</t>
  </si>
  <si>
    <t>Bangsamoro Autonomous Region in Muslim Mindanao (BARMM)</t>
  </si>
  <si>
    <t>National Capital Region (NCR)</t>
  </si>
  <si>
    <t>I - Ilocos Region</t>
  </si>
  <si>
    <t>II - Cagayan Valley</t>
  </si>
  <si>
    <t>III - Central Luzon</t>
  </si>
  <si>
    <t>IV-A  CALABARZON</t>
  </si>
  <si>
    <t>V - Bicol Region</t>
  </si>
  <si>
    <t>VI - Western Visayas</t>
  </si>
  <si>
    <t>VII - Central Visayas</t>
  </si>
  <si>
    <t>VIII - Eastern Visayas</t>
  </si>
  <si>
    <t>IX - Zamboanga Peninsula</t>
  </si>
  <si>
    <t>X - Northern Mindanao</t>
  </si>
  <si>
    <t>XI - Davao Region</t>
  </si>
  <si>
    <t>XII - SOCCSKSARGEN</t>
  </si>
  <si>
    <t xml:space="preserve">XIII - Caraga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</si>
</sst>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#,##0;[Red]#,##0"/>
    <numFmt numFmtId="165" formatCode="General_)"/>
  </numFmts>
  <fonts count="9">
    <font>
      <sz val="10.0"/>
      <color rgb="FF000000"/>
      <name val="Arial"/>
      <scheme val="minor"/>
    </font>
    <font>
      <color theme="1"/>
      <name val="Arial"/>
      <scheme val="minor"/>
    </font>
    <font>
      <color theme="1"/>
      <name val="Arial Narrow"/>
    </font>
    <font>
      <sz val="11.0"/>
      <color rgb="FF000000"/>
      <name val="Arial"/>
    </font>
    <font>
      <color theme="1"/>
      <name val="&quot;Arial Narrow&quot;"/>
    </font>
    <font>
      <b/>
      <sz val="9.0"/>
      <color theme="1"/>
      <name val="&quot;Arial Narrow&quot;"/>
    </font>
    <font>
      <color theme="1"/>
      <name val="Arial"/>
    </font>
    <font>
      <sz val="8.0"/>
      <color rgb="FF000000"/>
      <name val="Helvetica"/>
    </font>
    <font>
      <sz val="8.0"/>
      <color theme="1"/>
      <name val="Helvetica"/>
    </font>
  </fonts>
  <fills count="7">
    <fill>
      <patternFill patternType="none"/>
    </fill>
    <fill>
      <patternFill patternType="lightGray"/>
    </fill>
    <fill>
      <patternFill patternType="solid">
        <fgColor rgb="FFB6D7A8"/>
        <bgColor rgb="FFB6D7A8"/>
      </patternFill>
    </fill>
    <fill>
      <patternFill patternType="solid">
        <fgColor rgb="FFFFF2CC"/>
        <bgColor rgb="FFFFF2CC"/>
      </patternFill>
    </fill>
    <fill>
      <patternFill patternType="solid">
        <fgColor rgb="FFF4CCCC"/>
        <bgColor rgb="FFF4CCCC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</fills>
  <borders count="2">
    <border/>
    <border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5">
    <xf borderId="0" fillId="0" fontId="0" numFmtId="0" xfId="0" applyAlignment="1" applyFont="1">
      <alignment readingOrder="0" shrinkToFit="0" vertical="bottom" wrapText="0"/>
    </xf>
    <xf borderId="0" fillId="2" fontId="1" numFmtId="49" xfId="0" applyAlignment="1" applyFill="1" applyFont="1" applyNumberFormat="1">
      <alignment readingOrder="0"/>
    </xf>
    <xf borderId="0" fillId="3" fontId="1" numFmtId="49" xfId="0" applyAlignment="1" applyFill="1" applyFont="1" applyNumberFormat="1">
      <alignment readingOrder="0"/>
    </xf>
    <xf borderId="0" fillId="4" fontId="1" numFmtId="49" xfId="0" applyAlignment="1" applyFill="1" applyFont="1" applyNumberFormat="1">
      <alignment readingOrder="0"/>
    </xf>
    <xf borderId="0" fillId="5" fontId="1" numFmtId="49" xfId="0" applyAlignment="1" applyFill="1" applyFont="1" applyNumberFormat="1">
      <alignment readingOrder="0"/>
    </xf>
    <xf borderId="0" fillId="0" fontId="1" numFmtId="49" xfId="0" applyFont="1" applyNumberFormat="1"/>
    <xf borderId="0" fillId="0" fontId="1" numFmtId="49" xfId="0" applyAlignment="1" applyFont="1" applyNumberFormat="1">
      <alignment readingOrder="0"/>
    </xf>
    <xf borderId="0" fillId="0" fontId="1" numFmtId="49" xfId="0" applyAlignment="1" applyFont="1" applyNumberFormat="1">
      <alignment horizontal="right" readingOrder="0"/>
    </xf>
    <xf borderId="0" fillId="6" fontId="1" numFmtId="3" xfId="0" applyFill="1" applyFont="1" applyNumberFormat="1"/>
    <xf borderId="0" fillId="6" fontId="1" numFmtId="49" xfId="0" applyAlignment="1" applyFont="1" applyNumberFormat="1">
      <alignment readingOrder="0"/>
    </xf>
    <xf borderId="0" fillId="0" fontId="2" numFmtId="3" xfId="0" applyAlignment="1" applyFont="1" applyNumberFormat="1">
      <alignment horizontal="right"/>
    </xf>
    <xf borderId="0" fillId="0" fontId="1" numFmtId="0" xfId="0" applyAlignment="1" applyFont="1">
      <alignment readingOrder="0"/>
    </xf>
    <xf borderId="0" fillId="6" fontId="1" numFmtId="49" xfId="0" applyFont="1" applyNumberFormat="1"/>
    <xf borderId="0" fillId="6" fontId="1" numFmtId="0" xfId="0" applyAlignment="1" applyFont="1">
      <alignment horizontal="left" readingOrder="0"/>
    </xf>
    <xf borderId="0" fillId="0" fontId="2" numFmtId="164" xfId="0" applyAlignment="1" applyFont="1" applyNumberFormat="1">
      <alignment horizontal="right"/>
    </xf>
    <xf borderId="0" fillId="6" fontId="1" numFmtId="0" xfId="0" applyFont="1"/>
    <xf borderId="0" fillId="6" fontId="3" numFmtId="49" xfId="0" applyAlignment="1" applyFont="1" applyNumberFormat="1">
      <alignment horizontal="left" readingOrder="0"/>
    </xf>
    <xf borderId="0" fillId="0" fontId="4" numFmtId="3" xfId="0" applyAlignment="1" applyFont="1" applyNumberFormat="1">
      <alignment horizontal="right" readingOrder="0" shrinkToFit="0" vertical="bottom" wrapText="0"/>
    </xf>
    <xf borderId="0" fillId="0" fontId="1" numFmtId="3" xfId="0" applyFont="1" applyNumberFormat="1"/>
    <xf borderId="0" fillId="0" fontId="5" numFmtId="0" xfId="0" applyAlignment="1" applyFont="1">
      <alignment horizontal="center" readingOrder="0"/>
    </xf>
    <xf borderId="1" fillId="0" fontId="5" numFmtId="0" xfId="0" applyAlignment="1" applyBorder="1" applyFont="1">
      <alignment horizontal="center" readingOrder="0"/>
    </xf>
    <xf borderId="0" fillId="0" fontId="1" numFmtId="0" xfId="0" applyFont="1"/>
    <xf borderId="0" fillId="0" fontId="4" numFmtId="3" xfId="0" applyAlignment="1" applyFont="1" applyNumberFormat="1">
      <alignment horizontal="right" readingOrder="0" shrinkToFit="0" vertical="top" wrapText="0"/>
    </xf>
    <xf borderId="0" fillId="0" fontId="4" numFmtId="0" xfId="0" applyAlignment="1" applyFont="1">
      <alignment horizontal="right" readingOrder="0" shrinkToFit="0" vertical="bottom" wrapText="0"/>
    </xf>
    <xf borderId="0" fillId="0" fontId="6" numFmtId="0" xfId="0" applyAlignment="1" applyFont="1">
      <alignment horizontal="left" readingOrder="0" shrinkToFit="0" vertical="bottom" wrapText="0"/>
    </xf>
    <xf borderId="0" fillId="0" fontId="2" numFmtId="165" xfId="0" applyAlignment="1" applyFont="1" applyNumberFormat="1">
      <alignment vertical="bottom"/>
    </xf>
    <xf borderId="0" fillId="0" fontId="6" numFmtId="0" xfId="0" applyAlignment="1" applyFont="1">
      <alignment horizontal="left" readingOrder="0" vertical="bottom"/>
    </xf>
    <xf borderId="0" fillId="0" fontId="7" numFmtId="0" xfId="0" applyAlignment="1" applyFont="1">
      <alignment readingOrder="0" vertical="bottom"/>
    </xf>
    <xf borderId="0" fillId="0" fontId="8" numFmtId="49" xfId="0" applyAlignment="1" applyFont="1" applyNumberFormat="1">
      <alignment vertical="bottom"/>
    </xf>
    <xf borderId="0" fillId="0" fontId="8" numFmtId="49" xfId="0" applyAlignment="1" applyFont="1" applyNumberFormat="1">
      <alignment readingOrder="0" vertical="bottom"/>
    </xf>
    <xf borderId="0" fillId="0" fontId="2" numFmtId="49" xfId="0" applyAlignment="1" applyFont="1" applyNumberFormat="1">
      <alignment horizontal="right" readingOrder="0" vertical="bottom"/>
    </xf>
    <xf borderId="0" fillId="6" fontId="2" numFmtId="49" xfId="0" applyAlignment="1" applyFont="1" applyNumberFormat="1">
      <alignment horizontal="right" readingOrder="0" vertical="top"/>
    </xf>
    <xf borderId="0" fillId="6" fontId="7" numFmtId="0" xfId="0" applyAlignment="1" applyFont="1">
      <alignment readingOrder="0" vertical="top"/>
    </xf>
    <xf borderId="0" fillId="0" fontId="2" numFmtId="49" xfId="0" applyAlignment="1" applyFont="1" applyNumberFormat="1">
      <alignment horizontal="right" vertical="bottom"/>
    </xf>
    <xf borderId="0" fillId="6" fontId="2" numFmtId="49" xfId="0" applyAlignment="1" applyFont="1" applyNumberFormat="1">
      <alignment horizontal="right" vertical="top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75"/>
  <cols>
    <col customWidth="1" min="3" max="3" width="23.25"/>
    <col customWidth="1" min="4" max="4" width="21.25"/>
    <col customWidth="1" min="5" max="5" width="14.38"/>
    <col customWidth="1" min="6" max="6" width="17.38"/>
    <col customWidth="1" min="7" max="7" width="21.75"/>
    <col customWidth="1" min="8" max="8" width="18.13"/>
    <col customWidth="1" min="9" max="9" width="30.13"/>
    <col customWidth="1" min="10" max="10" width="35.5"/>
    <col customWidth="1" min="11" max="11" width="39.0"/>
    <col customWidth="1" min="12" max="12" width="16.0"/>
    <col customWidth="1" min="13" max="13" width="17.88"/>
    <col customWidth="1" min="15" max="15" width="15.38"/>
    <col customWidth="1" min="16" max="16" width="24.13"/>
    <col customWidth="1" min="18" max="18" width="14.25"/>
    <col customWidth="1" min="19" max="19" width="23.13"/>
    <col customWidth="1" min="21" max="21" width="15.0"/>
    <col customWidth="1" min="23" max="23" width="17.63"/>
    <col customWidth="1" min="24" max="24" width="15.38"/>
  </cols>
  <sheetData>
    <row r="1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5"/>
      <c r="Z1" s="5"/>
      <c r="AA1" s="5"/>
      <c r="AB1" s="5"/>
    </row>
    <row r="2">
      <c r="A2" s="6" t="s">
        <v>24</v>
      </c>
      <c r="B2" s="7" t="s">
        <v>25</v>
      </c>
      <c r="C2" s="8">
        <v>9186.0</v>
      </c>
      <c r="D2" s="9"/>
      <c r="E2" s="9"/>
      <c r="F2" s="10">
        <v>5538.36275</v>
      </c>
      <c r="G2" s="6"/>
      <c r="H2" s="6"/>
      <c r="I2" s="5" t="s">
        <v>26</v>
      </c>
      <c r="J2" s="9"/>
      <c r="K2" s="9"/>
      <c r="L2" s="11">
        <v>93.4</v>
      </c>
      <c r="M2" s="11">
        <v>6.6</v>
      </c>
      <c r="N2" s="6" t="s">
        <v>27</v>
      </c>
      <c r="O2" s="6" t="s">
        <v>28</v>
      </c>
      <c r="P2" s="6" t="s">
        <v>29</v>
      </c>
      <c r="Q2" s="5"/>
      <c r="R2" s="5"/>
      <c r="S2" s="5"/>
      <c r="T2" s="6" t="s">
        <v>30</v>
      </c>
      <c r="U2" s="6" t="s">
        <v>31</v>
      </c>
      <c r="V2" s="6" t="s">
        <v>32</v>
      </c>
      <c r="W2" s="6" t="s">
        <v>33</v>
      </c>
      <c r="X2" s="6" t="s">
        <v>34</v>
      </c>
      <c r="Y2" s="5"/>
      <c r="Z2" s="5"/>
      <c r="AA2" s="5"/>
      <c r="AB2" s="5"/>
    </row>
    <row r="3">
      <c r="A3" s="6" t="s">
        <v>24</v>
      </c>
      <c r="B3" s="7" t="s">
        <v>35</v>
      </c>
      <c r="C3" s="8">
        <v>1270.0</v>
      </c>
      <c r="D3" s="9"/>
      <c r="E3" s="9"/>
      <c r="F3" s="10">
        <v>785.896</v>
      </c>
      <c r="G3" s="6"/>
      <c r="H3" s="6"/>
      <c r="I3" s="12" t="s">
        <v>36</v>
      </c>
      <c r="J3" s="9"/>
      <c r="K3" s="9"/>
      <c r="L3" s="11">
        <v>95.9</v>
      </c>
      <c r="M3" s="11">
        <v>4.1</v>
      </c>
      <c r="N3" s="6" t="s">
        <v>37</v>
      </c>
      <c r="O3" s="6" t="s">
        <v>38</v>
      </c>
      <c r="P3" s="6" t="s">
        <v>39</v>
      </c>
      <c r="Q3" s="6" t="s">
        <v>40</v>
      </c>
      <c r="R3" s="6" t="s">
        <v>41</v>
      </c>
      <c r="S3" s="6" t="s">
        <v>42</v>
      </c>
      <c r="T3" s="6" t="s">
        <v>43</v>
      </c>
      <c r="U3" s="6" t="s">
        <v>44</v>
      </c>
      <c r="V3" s="6" t="s">
        <v>45</v>
      </c>
      <c r="W3" s="6" t="s">
        <v>46</v>
      </c>
      <c r="X3" s="6" t="s">
        <v>47</v>
      </c>
      <c r="Y3" s="5"/>
      <c r="Z3" s="5"/>
      <c r="AA3" s="5"/>
      <c r="AB3" s="5"/>
    </row>
    <row r="4">
      <c r="A4" s="6" t="s">
        <v>24</v>
      </c>
      <c r="B4" s="7" t="s">
        <v>48</v>
      </c>
      <c r="C4" s="8">
        <v>3520.0</v>
      </c>
      <c r="D4" s="9"/>
      <c r="E4" s="9"/>
      <c r="F4" s="10">
        <v>2172.4812500000003</v>
      </c>
      <c r="G4" s="6"/>
      <c r="H4" s="6"/>
      <c r="I4" s="12" t="s">
        <v>49</v>
      </c>
      <c r="J4" s="9"/>
      <c r="K4" s="9"/>
      <c r="L4" s="11">
        <v>93.2</v>
      </c>
      <c r="M4" s="11">
        <v>6.8</v>
      </c>
      <c r="N4" s="6" t="s">
        <v>50</v>
      </c>
      <c r="O4" s="6" t="s">
        <v>51</v>
      </c>
      <c r="P4" s="6" t="s">
        <v>52</v>
      </c>
      <c r="Q4" s="6" t="s">
        <v>53</v>
      </c>
      <c r="R4" s="6" t="s">
        <v>54</v>
      </c>
      <c r="S4" s="6" t="s">
        <v>55</v>
      </c>
      <c r="T4" s="6" t="s">
        <v>56</v>
      </c>
      <c r="U4" s="6" t="s">
        <v>57</v>
      </c>
      <c r="V4" s="6" t="s">
        <v>58</v>
      </c>
      <c r="W4" s="6" t="s">
        <v>59</v>
      </c>
      <c r="X4" s="6" t="s">
        <v>60</v>
      </c>
      <c r="Y4" s="5"/>
      <c r="Z4" s="5"/>
      <c r="AA4" s="5"/>
      <c r="AB4" s="5"/>
    </row>
    <row r="5">
      <c r="A5" s="6" t="s">
        <v>24</v>
      </c>
      <c r="B5" s="7" t="s">
        <v>61</v>
      </c>
      <c r="C5" s="8">
        <v>2403.0</v>
      </c>
      <c r="D5" s="9"/>
      <c r="E5" s="9"/>
      <c r="F5" s="10">
        <v>1535.1406689233115</v>
      </c>
      <c r="G5" s="6"/>
      <c r="H5" s="6"/>
      <c r="I5" s="12" t="s">
        <v>62</v>
      </c>
      <c r="J5" s="9"/>
      <c r="K5" s="9"/>
      <c r="L5" s="11">
        <v>97.0</v>
      </c>
      <c r="M5" s="11">
        <v>3.0</v>
      </c>
      <c r="N5" s="6" t="s">
        <v>63</v>
      </c>
      <c r="O5" s="6" t="s">
        <v>64</v>
      </c>
      <c r="P5" s="6" t="s">
        <v>65</v>
      </c>
      <c r="Q5" s="6" t="s">
        <v>66</v>
      </c>
      <c r="R5" s="6" t="s">
        <v>67</v>
      </c>
      <c r="S5" s="6" t="s">
        <v>68</v>
      </c>
      <c r="T5" s="6" t="s">
        <v>69</v>
      </c>
      <c r="U5" s="6" t="s">
        <v>70</v>
      </c>
      <c r="V5" s="6" t="s">
        <v>71</v>
      </c>
      <c r="W5" s="6" t="s">
        <v>72</v>
      </c>
      <c r="X5" s="6" t="s">
        <v>73</v>
      </c>
      <c r="Y5" s="5"/>
      <c r="Z5" s="5"/>
      <c r="AA5" s="5"/>
      <c r="AB5" s="5"/>
    </row>
    <row r="6">
      <c r="A6" s="6" t="s">
        <v>24</v>
      </c>
      <c r="B6" s="7" t="s">
        <v>74</v>
      </c>
      <c r="C6" s="8">
        <v>7889.0</v>
      </c>
      <c r="D6" s="9"/>
      <c r="E6" s="9"/>
      <c r="F6" s="10">
        <v>4722.099</v>
      </c>
      <c r="G6" s="6"/>
      <c r="H6" s="6"/>
      <c r="I6" s="12" t="s">
        <v>75</v>
      </c>
      <c r="J6" s="9"/>
      <c r="K6" s="9"/>
      <c r="L6" s="11">
        <v>94.2</v>
      </c>
      <c r="M6" s="11">
        <v>5.8</v>
      </c>
      <c r="N6" s="6" t="s">
        <v>76</v>
      </c>
      <c r="O6" s="6" t="s">
        <v>77</v>
      </c>
      <c r="P6" s="6" t="s">
        <v>78</v>
      </c>
      <c r="Q6" s="6" t="s">
        <v>79</v>
      </c>
      <c r="R6" s="6" t="s">
        <v>80</v>
      </c>
      <c r="S6" s="6" t="s">
        <v>81</v>
      </c>
      <c r="T6" s="6" t="s">
        <v>82</v>
      </c>
      <c r="U6" s="6" t="s">
        <v>83</v>
      </c>
      <c r="V6" s="6" t="s">
        <v>84</v>
      </c>
      <c r="W6" s="6" t="s">
        <v>85</v>
      </c>
      <c r="X6" s="6" t="s">
        <v>86</v>
      </c>
      <c r="Y6" s="5"/>
      <c r="Z6" s="5"/>
      <c r="AA6" s="5"/>
      <c r="AB6" s="5"/>
    </row>
    <row r="7">
      <c r="A7" s="6" t="s">
        <v>24</v>
      </c>
      <c r="B7" s="7" t="s">
        <v>87</v>
      </c>
      <c r="C7" s="8">
        <v>10096.0</v>
      </c>
      <c r="D7" s="9"/>
      <c r="E7" s="9"/>
      <c r="F7" s="10">
        <v>6327.763250000001</v>
      </c>
      <c r="G7" s="6"/>
      <c r="H7" s="6"/>
      <c r="I7" s="12" t="s">
        <v>88</v>
      </c>
      <c r="J7" s="9"/>
      <c r="K7" s="9"/>
      <c r="L7" s="11">
        <v>93.4</v>
      </c>
      <c r="M7" s="11">
        <v>6.6</v>
      </c>
      <c r="N7" s="6" t="s">
        <v>89</v>
      </c>
      <c r="O7" s="6" t="s">
        <v>90</v>
      </c>
      <c r="P7" s="6" t="s">
        <v>91</v>
      </c>
      <c r="Q7" s="6" t="s">
        <v>92</v>
      </c>
      <c r="R7" s="6" t="s">
        <v>93</v>
      </c>
      <c r="S7" s="6" t="s">
        <v>94</v>
      </c>
      <c r="T7" s="6" t="s">
        <v>95</v>
      </c>
      <c r="U7" s="6" t="s">
        <v>96</v>
      </c>
      <c r="V7" s="6" t="s">
        <v>97</v>
      </c>
      <c r="W7" s="6" t="s">
        <v>98</v>
      </c>
      <c r="X7" s="6" t="s">
        <v>99</v>
      </c>
      <c r="Y7" s="5"/>
      <c r="Z7" s="5"/>
      <c r="AA7" s="5"/>
      <c r="AB7" s="5"/>
    </row>
    <row r="8">
      <c r="A8" s="6" t="s">
        <v>24</v>
      </c>
      <c r="B8" s="7" t="s">
        <v>100</v>
      </c>
      <c r="C8" s="8">
        <v>2093.0</v>
      </c>
      <c r="D8" s="9"/>
      <c r="E8" s="9"/>
      <c r="F8" s="10">
        <v>1297.9534999999998</v>
      </c>
      <c r="G8" s="6"/>
      <c r="H8" s="6"/>
      <c r="I8" s="12" t="s">
        <v>101</v>
      </c>
      <c r="J8" s="9"/>
      <c r="K8" s="9"/>
      <c r="L8" s="11">
        <v>95.3</v>
      </c>
      <c r="M8" s="11">
        <v>4.7</v>
      </c>
      <c r="N8" s="6" t="s">
        <v>102</v>
      </c>
      <c r="O8" s="6" t="s">
        <v>103</v>
      </c>
      <c r="P8" s="6" t="s">
        <v>104</v>
      </c>
      <c r="Q8" s="6" t="s">
        <v>105</v>
      </c>
      <c r="R8" s="6" t="s">
        <v>106</v>
      </c>
      <c r="S8" s="6" t="s">
        <v>107</v>
      </c>
      <c r="T8" s="6" t="s">
        <v>108</v>
      </c>
      <c r="U8" s="6" t="s">
        <v>109</v>
      </c>
      <c r="V8" s="6" t="s">
        <v>110</v>
      </c>
      <c r="W8" s="6" t="s">
        <v>111</v>
      </c>
      <c r="X8" s="6" t="s">
        <v>112</v>
      </c>
      <c r="Y8" s="5"/>
      <c r="Z8" s="5"/>
      <c r="AA8" s="5"/>
      <c r="AB8" s="5"/>
    </row>
    <row r="9">
      <c r="A9" s="6" t="s">
        <v>24</v>
      </c>
      <c r="B9" s="7" t="s">
        <v>113</v>
      </c>
      <c r="C9" s="8">
        <v>4113.0</v>
      </c>
      <c r="D9" s="9"/>
      <c r="E9" s="9"/>
      <c r="F9" s="10">
        <v>2503.385</v>
      </c>
      <c r="G9" s="6"/>
      <c r="H9" s="6"/>
      <c r="I9" s="12" t="s">
        <v>114</v>
      </c>
      <c r="J9" s="9"/>
      <c r="K9" s="9"/>
      <c r="L9" s="11">
        <v>95.1</v>
      </c>
      <c r="M9" s="11">
        <v>4.9</v>
      </c>
      <c r="N9" s="6" t="s">
        <v>115</v>
      </c>
      <c r="O9" s="6" t="s">
        <v>116</v>
      </c>
      <c r="P9" s="6" t="s">
        <v>117</v>
      </c>
      <c r="Q9" s="6" t="s">
        <v>118</v>
      </c>
      <c r="R9" s="6" t="s">
        <v>119</v>
      </c>
      <c r="S9" s="6" t="s">
        <v>120</v>
      </c>
      <c r="T9" s="6" t="s">
        <v>121</v>
      </c>
      <c r="U9" s="6" t="s">
        <v>122</v>
      </c>
      <c r="V9" s="6" t="s">
        <v>123</v>
      </c>
      <c r="W9" s="6" t="s">
        <v>124</v>
      </c>
      <c r="X9" s="6" t="s">
        <v>125</v>
      </c>
      <c r="Y9" s="5"/>
      <c r="Z9" s="5"/>
      <c r="AA9" s="5"/>
      <c r="AB9" s="5"/>
    </row>
    <row r="10">
      <c r="A10" s="6" t="s">
        <v>24</v>
      </c>
      <c r="B10" s="7" t="s">
        <v>126</v>
      </c>
      <c r="C10" s="8">
        <v>5459.0</v>
      </c>
      <c r="D10" s="9"/>
      <c r="E10" s="9"/>
      <c r="F10" s="10">
        <v>3342.9304629431404</v>
      </c>
      <c r="G10" s="6"/>
      <c r="H10" s="6"/>
      <c r="I10" s="12" t="s">
        <v>127</v>
      </c>
      <c r="J10" s="9"/>
      <c r="K10" s="9"/>
      <c r="L10" s="11">
        <v>94.7</v>
      </c>
      <c r="M10" s="11">
        <v>5.3</v>
      </c>
      <c r="N10" s="6" t="s">
        <v>128</v>
      </c>
      <c r="O10" s="6" t="s">
        <v>129</v>
      </c>
      <c r="P10" s="6" t="s">
        <v>130</v>
      </c>
      <c r="Q10" s="6" t="s">
        <v>131</v>
      </c>
      <c r="R10" s="6" t="s">
        <v>132</v>
      </c>
      <c r="S10" s="6" t="s">
        <v>133</v>
      </c>
      <c r="T10" s="6" t="s">
        <v>134</v>
      </c>
      <c r="U10" s="6" t="s">
        <v>135</v>
      </c>
      <c r="V10" s="6" t="s">
        <v>136</v>
      </c>
      <c r="W10" s="6" t="s">
        <v>137</v>
      </c>
      <c r="X10" s="6" t="s">
        <v>138</v>
      </c>
      <c r="Y10" s="5"/>
      <c r="Z10" s="5"/>
      <c r="AA10" s="5"/>
      <c r="AB10" s="5"/>
    </row>
    <row r="11">
      <c r="A11" s="6" t="s">
        <v>24</v>
      </c>
      <c r="B11" s="7" t="s">
        <v>139</v>
      </c>
      <c r="C11" s="8">
        <v>5295.0</v>
      </c>
      <c r="D11" s="9"/>
      <c r="E11" s="9"/>
      <c r="F11" s="10">
        <v>3247.8832500000003</v>
      </c>
      <c r="G11" s="6"/>
      <c r="H11" s="6"/>
      <c r="I11" s="12" t="s">
        <v>140</v>
      </c>
      <c r="J11" s="9"/>
      <c r="K11" s="9"/>
      <c r="L11" s="11">
        <v>94.7</v>
      </c>
      <c r="M11" s="11">
        <v>5.3</v>
      </c>
      <c r="N11" s="6" t="s">
        <v>141</v>
      </c>
      <c r="O11" s="6" t="s">
        <v>142</v>
      </c>
      <c r="P11" s="6" t="s">
        <v>143</v>
      </c>
      <c r="Q11" s="6" t="s">
        <v>144</v>
      </c>
      <c r="R11" s="6" t="s">
        <v>145</v>
      </c>
      <c r="S11" s="6" t="s">
        <v>146</v>
      </c>
      <c r="T11" s="6" t="s">
        <v>147</v>
      </c>
      <c r="U11" s="6" t="s">
        <v>148</v>
      </c>
      <c r="V11" s="6" t="s">
        <v>149</v>
      </c>
      <c r="W11" s="6" t="s">
        <v>150</v>
      </c>
      <c r="X11" s="6" t="s">
        <v>151</v>
      </c>
      <c r="Y11" s="5"/>
      <c r="Z11" s="5"/>
      <c r="AA11" s="5"/>
      <c r="AB11" s="5"/>
    </row>
    <row r="12">
      <c r="A12" s="6" t="s">
        <v>24</v>
      </c>
      <c r="B12" s="7" t="s">
        <v>152</v>
      </c>
      <c r="C12" s="8">
        <v>3155.0</v>
      </c>
      <c r="D12" s="9"/>
      <c r="E12" s="9"/>
      <c r="F12" s="10">
        <v>1932.34925</v>
      </c>
      <c r="G12" s="6"/>
      <c r="H12" s="6"/>
      <c r="I12" s="12" t="s">
        <v>127</v>
      </c>
      <c r="J12" s="9"/>
      <c r="K12" s="9"/>
      <c r="L12" s="11">
        <v>95.8</v>
      </c>
      <c r="M12" s="11">
        <v>4.2</v>
      </c>
      <c r="N12" s="6" t="s">
        <v>153</v>
      </c>
      <c r="O12" s="6" t="s">
        <v>154</v>
      </c>
      <c r="P12" s="6" t="s">
        <v>155</v>
      </c>
      <c r="Q12" s="6" t="s">
        <v>156</v>
      </c>
      <c r="R12" s="6" t="s">
        <v>157</v>
      </c>
      <c r="S12" s="6" t="s">
        <v>158</v>
      </c>
      <c r="T12" s="6" t="s">
        <v>159</v>
      </c>
      <c r="U12" s="6" t="s">
        <v>160</v>
      </c>
      <c r="V12" s="6" t="s">
        <v>161</v>
      </c>
      <c r="W12" s="6" t="s">
        <v>162</v>
      </c>
      <c r="X12" s="6" t="s">
        <v>163</v>
      </c>
      <c r="Y12" s="5"/>
      <c r="Z12" s="5"/>
      <c r="AA12" s="5"/>
      <c r="AB12" s="5"/>
    </row>
    <row r="13">
      <c r="A13" s="6" t="s">
        <v>24</v>
      </c>
      <c r="B13" s="7" t="s">
        <v>164</v>
      </c>
      <c r="C13" s="8">
        <v>2617.0</v>
      </c>
      <c r="D13" s="9"/>
      <c r="E13" s="9"/>
      <c r="F13" s="10">
        <v>1474.33675</v>
      </c>
      <c r="G13" s="6"/>
      <c r="H13" s="6"/>
      <c r="I13" s="12" t="s">
        <v>165</v>
      </c>
      <c r="J13" s="9"/>
      <c r="K13" s="9"/>
      <c r="L13" s="11">
        <v>95.9</v>
      </c>
      <c r="M13" s="11">
        <v>4.1</v>
      </c>
      <c r="N13" s="6" t="s">
        <v>166</v>
      </c>
      <c r="O13" s="6" t="s">
        <v>167</v>
      </c>
      <c r="P13" s="6" t="s">
        <v>168</v>
      </c>
      <c r="Q13" s="6" t="s">
        <v>169</v>
      </c>
      <c r="R13" s="6" t="s">
        <v>170</v>
      </c>
      <c r="S13" s="6" t="s">
        <v>171</v>
      </c>
      <c r="T13" s="6" t="s">
        <v>172</v>
      </c>
      <c r="U13" s="6" t="s">
        <v>173</v>
      </c>
      <c r="V13" s="6" t="s">
        <v>174</v>
      </c>
      <c r="W13" s="6" t="s">
        <v>175</v>
      </c>
      <c r="X13" s="6" t="s">
        <v>176</v>
      </c>
      <c r="Y13" s="5"/>
      <c r="Z13" s="5"/>
      <c r="AA13" s="5"/>
      <c r="AB13" s="5"/>
    </row>
    <row r="14">
      <c r="A14" s="6" t="s">
        <v>24</v>
      </c>
      <c r="B14" s="7" t="s">
        <v>177</v>
      </c>
      <c r="C14" s="8">
        <v>3314.0</v>
      </c>
      <c r="D14" s="9"/>
      <c r="E14" s="9"/>
      <c r="F14" s="10">
        <v>2196.34975</v>
      </c>
      <c r="G14" s="6"/>
      <c r="H14" s="6"/>
      <c r="I14" s="12" t="s">
        <v>178</v>
      </c>
      <c r="J14" s="9"/>
      <c r="K14" s="9"/>
      <c r="L14" s="11">
        <v>95.9</v>
      </c>
      <c r="M14" s="11">
        <v>4.1</v>
      </c>
      <c r="N14" s="6" t="s">
        <v>179</v>
      </c>
      <c r="O14" s="6" t="s">
        <v>180</v>
      </c>
      <c r="P14" s="6" t="s">
        <v>181</v>
      </c>
      <c r="Q14" s="6" t="s">
        <v>182</v>
      </c>
      <c r="R14" s="6" t="s">
        <v>183</v>
      </c>
      <c r="S14" s="6" t="s">
        <v>184</v>
      </c>
      <c r="T14" s="6" t="s">
        <v>185</v>
      </c>
      <c r="U14" s="6" t="s">
        <v>186</v>
      </c>
      <c r="V14" s="6" t="s">
        <v>187</v>
      </c>
      <c r="W14" s="6" t="s">
        <v>188</v>
      </c>
      <c r="X14" s="6" t="s">
        <v>189</v>
      </c>
      <c r="Y14" s="5"/>
      <c r="Z14" s="5"/>
      <c r="AA14" s="5"/>
      <c r="AB14" s="5"/>
    </row>
    <row r="15">
      <c r="A15" s="6" t="s">
        <v>24</v>
      </c>
      <c r="B15" s="7" t="s">
        <v>190</v>
      </c>
      <c r="C15" s="8">
        <v>3505.0</v>
      </c>
      <c r="D15" s="9"/>
      <c r="E15" s="9"/>
      <c r="F15" s="10">
        <v>2112.6717499999995</v>
      </c>
      <c r="G15" s="6"/>
      <c r="H15" s="6"/>
      <c r="I15" s="12" t="s">
        <v>26</v>
      </c>
      <c r="J15" s="9"/>
      <c r="K15" s="9"/>
      <c r="L15" s="11">
        <v>95.7</v>
      </c>
      <c r="M15" s="11">
        <v>4.3</v>
      </c>
      <c r="N15" s="6" t="s">
        <v>191</v>
      </c>
      <c r="O15" s="6" t="s">
        <v>192</v>
      </c>
      <c r="P15" s="6" t="s">
        <v>193</v>
      </c>
      <c r="Q15" s="6" t="s">
        <v>194</v>
      </c>
      <c r="R15" s="6" t="s">
        <v>195</v>
      </c>
      <c r="S15" s="6" t="s">
        <v>196</v>
      </c>
      <c r="T15" s="6" t="s">
        <v>197</v>
      </c>
      <c r="U15" s="6" t="s">
        <v>198</v>
      </c>
      <c r="V15" s="6" t="s">
        <v>199</v>
      </c>
      <c r="W15" s="6" t="s">
        <v>200</v>
      </c>
      <c r="X15" s="6" t="s">
        <v>201</v>
      </c>
      <c r="Y15" s="5"/>
      <c r="Z15" s="5"/>
      <c r="AA15" s="5"/>
      <c r="AB15" s="5"/>
    </row>
    <row r="16">
      <c r="A16" s="6" t="s">
        <v>24</v>
      </c>
      <c r="B16" s="7" t="s">
        <v>202</v>
      </c>
      <c r="C16" s="8">
        <v>3150.0</v>
      </c>
      <c r="D16" s="9"/>
      <c r="E16" s="9"/>
      <c r="F16" s="10">
        <v>1943.59275</v>
      </c>
      <c r="G16" s="6"/>
      <c r="H16" s="6"/>
      <c r="I16" s="12" t="s">
        <v>49</v>
      </c>
      <c r="J16" s="9"/>
      <c r="K16" s="9"/>
      <c r="L16" s="11">
        <v>96.1</v>
      </c>
      <c r="M16" s="11">
        <v>3.9</v>
      </c>
      <c r="N16" s="6" t="s">
        <v>203</v>
      </c>
      <c r="O16" s="6" t="s">
        <v>204</v>
      </c>
      <c r="P16" s="6" t="s">
        <v>205</v>
      </c>
      <c r="Q16" s="6" t="s">
        <v>206</v>
      </c>
      <c r="R16" s="6" t="s">
        <v>207</v>
      </c>
      <c r="S16" s="6" t="s">
        <v>208</v>
      </c>
      <c r="T16" s="6" t="s">
        <v>209</v>
      </c>
      <c r="U16" s="6" t="s">
        <v>210</v>
      </c>
      <c r="V16" s="6" t="s">
        <v>211</v>
      </c>
      <c r="W16" s="6" t="s">
        <v>212</v>
      </c>
      <c r="X16" s="6" t="s">
        <v>213</v>
      </c>
      <c r="Y16" s="5"/>
      <c r="Z16" s="5"/>
      <c r="AA16" s="5"/>
      <c r="AB16" s="5"/>
    </row>
    <row r="17">
      <c r="A17" s="6" t="s">
        <v>24</v>
      </c>
      <c r="B17" s="7" t="s">
        <v>214</v>
      </c>
      <c r="C17" s="8">
        <v>1885.0</v>
      </c>
      <c r="D17" s="9"/>
      <c r="E17" s="9"/>
      <c r="F17" s="10">
        <v>1213.8135</v>
      </c>
      <c r="G17" s="6"/>
      <c r="H17" s="6"/>
      <c r="I17" s="12" t="s">
        <v>215</v>
      </c>
      <c r="J17" s="9"/>
      <c r="K17" s="9"/>
      <c r="L17" s="11">
        <v>95.9</v>
      </c>
      <c r="M17" s="11">
        <v>4.1</v>
      </c>
      <c r="N17" s="6" t="s">
        <v>216</v>
      </c>
      <c r="O17" s="6" t="s">
        <v>217</v>
      </c>
      <c r="P17" s="6" t="s">
        <v>218</v>
      </c>
      <c r="Q17" s="6" t="s">
        <v>219</v>
      </c>
      <c r="R17" s="6" t="s">
        <v>220</v>
      </c>
      <c r="S17" s="6" t="s">
        <v>221</v>
      </c>
      <c r="T17" s="6" t="s">
        <v>222</v>
      </c>
      <c r="U17" s="6" t="s">
        <v>223</v>
      </c>
      <c r="V17" s="6" t="s">
        <v>224</v>
      </c>
      <c r="W17" s="6" t="s">
        <v>225</v>
      </c>
      <c r="X17" s="6" t="s">
        <v>226</v>
      </c>
      <c r="Y17" s="5"/>
      <c r="Z17" s="5"/>
      <c r="AA17" s="5"/>
      <c r="AB17" s="5"/>
    </row>
    <row r="18">
      <c r="A18" s="6" t="s">
        <v>24</v>
      </c>
      <c r="B18" s="7" t="s">
        <v>227</v>
      </c>
      <c r="C18" s="8">
        <v>2390.0</v>
      </c>
      <c r="D18" s="9"/>
      <c r="E18" s="9"/>
      <c r="F18" s="10">
        <v>1114.0394999999999</v>
      </c>
      <c r="G18" s="6"/>
      <c r="H18" s="6"/>
      <c r="I18" s="12" t="s">
        <v>228</v>
      </c>
      <c r="J18" s="9"/>
      <c r="K18" s="9"/>
      <c r="L18" s="11">
        <v>96.2</v>
      </c>
      <c r="M18" s="11">
        <v>3.8</v>
      </c>
      <c r="N18" s="6" t="s">
        <v>229</v>
      </c>
      <c r="O18" s="6" t="s">
        <v>230</v>
      </c>
      <c r="P18" s="6" t="s">
        <v>231</v>
      </c>
      <c r="Q18" s="6" t="s">
        <v>232</v>
      </c>
      <c r="R18" s="6" t="s">
        <v>233</v>
      </c>
      <c r="S18" s="6" t="s">
        <v>234</v>
      </c>
      <c r="T18" s="6" t="s">
        <v>235</v>
      </c>
      <c r="U18" s="6" t="s">
        <v>236</v>
      </c>
      <c r="V18" s="6" t="s">
        <v>237</v>
      </c>
      <c r="W18" s="6" t="s">
        <v>238</v>
      </c>
      <c r="X18" s="6" t="s">
        <v>239</v>
      </c>
      <c r="Y18" s="5"/>
      <c r="Z18" s="5"/>
      <c r="AA18" s="5"/>
      <c r="AB18" s="5"/>
    </row>
    <row r="19">
      <c r="A19" s="6" t="s">
        <v>240</v>
      </c>
      <c r="B19" s="7" t="s">
        <v>25</v>
      </c>
      <c r="C19" s="8">
        <v>9758.0</v>
      </c>
      <c r="D19" s="9"/>
      <c r="E19" s="9"/>
      <c r="F19" s="10">
        <v>5903.55925</v>
      </c>
      <c r="G19" s="6"/>
      <c r="H19" s="6"/>
      <c r="I19" s="13">
        <v>60.5</v>
      </c>
      <c r="J19" s="9"/>
      <c r="K19" s="9"/>
      <c r="L19" s="11">
        <v>94.0</v>
      </c>
      <c r="M19" s="11">
        <v>6.0</v>
      </c>
      <c r="N19" s="11"/>
      <c r="O19" s="6"/>
      <c r="P19" s="6"/>
      <c r="Q19" s="5"/>
      <c r="R19" s="5"/>
      <c r="S19" s="5"/>
      <c r="T19" s="6" t="s">
        <v>241</v>
      </c>
      <c r="U19" s="5"/>
      <c r="V19" s="6" t="s">
        <v>242</v>
      </c>
      <c r="W19" s="5"/>
      <c r="X19" s="6" t="s">
        <v>243</v>
      </c>
      <c r="Y19" s="5"/>
      <c r="Z19" s="5"/>
      <c r="AA19" s="5"/>
      <c r="AB19" s="5"/>
    </row>
    <row r="20">
      <c r="A20" s="6" t="s">
        <v>240</v>
      </c>
      <c r="B20" s="7" t="s">
        <v>35</v>
      </c>
      <c r="C20" s="8">
        <v>1210.0</v>
      </c>
      <c r="D20" s="9"/>
      <c r="E20" s="9"/>
      <c r="F20" s="10">
        <v>743.4082500000001</v>
      </c>
      <c r="G20" s="6"/>
      <c r="H20" s="6"/>
      <c r="I20" s="13">
        <v>61.4</v>
      </c>
      <c r="J20" s="9"/>
      <c r="K20" s="9"/>
      <c r="L20" s="11">
        <v>96.5</v>
      </c>
      <c r="M20" s="11">
        <v>3.5</v>
      </c>
      <c r="N20" s="11"/>
      <c r="O20" s="6"/>
      <c r="P20" s="6"/>
      <c r="Q20" s="5"/>
      <c r="R20" s="5"/>
      <c r="S20" s="5"/>
      <c r="T20" s="6" t="s">
        <v>244</v>
      </c>
      <c r="U20" s="5"/>
      <c r="V20" s="6" t="s">
        <v>245</v>
      </c>
      <c r="W20" s="5"/>
      <c r="X20" s="6" t="s">
        <v>246</v>
      </c>
      <c r="Y20" s="5"/>
      <c r="Z20" s="5"/>
      <c r="AA20" s="5"/>
      <c r="AB20" s="5"/>
    </row>
    <row r="21">
      <c r="A21" s="6" t="s">
        <v>240</v>
      </c>
      <c r="B21" s="7" t="s">
        <v>48</v>
      </c>
      <c r="C21" s="8">
        <v>3493.0</v>
      </c>
      <c r="D21" s="9"/>
      <c r="E21" s="9"/>
      <c r="F21" s="10">
        <v>2152.9004999999997</v>
      </c>
      <c r="G21" s="6"/>
      <c r="H21" s="6"/>
      <c r="I21" s="13">
        <v>61.6</v>
      </c>
      <c r="J21" s="9"/>
      <c r="K21" s="9"/>
      <c r="L21" s="11">
        <v>94.7</v>
      </c>
      <c r="M21" s="11">
        <v>5.3</v>
      </c>
      <c r="N21" s="11"/>
      <c r="O21" s="6"/>
      <c r="P21" s="6"/>
      <c r="Q21" s="5"/>
      <c r="R21" s="5"/>
      <c r="S21" s="5"/>
      <c r="T21" s="5"/>
      <c r="U21" s="5"/>
      <c r="V21" s="5"/>
      <c r="W21" s="5"/>
      <c r="X21" s="6" t="s">
        <v>247</v>
      </c>
      <c r="Y21" s="5"/>
      <c r="Z21" s="5"/>
      <c r="AA21" s="5"/>
      <c r="AB21" s="5"/>
    </row>
    <row r="22">
      <c r="A22" s="6" t="s">
        <v>240</v>
      </c>
      <c r="B22" s="7" t="s">
        <v>61</v>
      </c>
      <c r="C22" s="8">
        <v>2393.0</v>
      </c>
      <c r="D22" s="9"/>
      <c r="E22" s="9"/>
      <c r="F22" s="14">
        <v>1504.14375</v>
      </c>
      <c r="G22" s="6"/>
      <c r="H22" s="6"/>
      <c r="I22" s="13">
        <v>62.9</v>
      </c>
      <c r="J22" s="9"/>
      <c r="K22" s="9"/>
      <c r="L22" s="11">
        <v>96.4</v>
      </c>
      <c r="M22" s="11">
        <v>3.6</v>
      </c>
      <c r="N22" s="11"/>
      <c r="O22" s="6"/>
      <c r="P22" s="6"/>
      <c r="Q22" s="5"/>
      <c r="R22" s="5"/>
      <c r="S22" s="5"/>
      <c r="T22" s="5"/>
      <c r="U22" s="5"/>
      <c r="V22" s="5"/>
      <c r="W22" s="5"/>
      <c r="X22" s="6" t="s">
        <v>248</v>
      </c>
      <c r="Y22" s="5"/>
      <c r="Z22" s="5"/>
      <c r="AA22" s="5"/>
      <c r="AB22" s="5"/>
    </row>
    <row r="23">
      <c r="A23" s="6" t="s">
        <v>240</v>
      </c>
      <c r="B23" s="7" t="s">
        <v>74</v>
      </c>
      <c r="C23" s="8">
        <v>8333.0</v>
      </c>
      <c r="D23" s="9"/>
      <c r="E23" s="9"/>
      <c r="F23" s="10">
        <v>4981.731</v>
      </c>
      <c r="G23" s="6"/>
      <c r="H23" s="6"/>
      <c r="I23" s="13">
        <v>59.8</v>
      </c>
      <c r="J23" s="9"/>
      <c r="K23" s="9"/>
      <c r="L23" s="11">
        <v>94.9</v>
      </c>
      <c r="M23" s="11">
        <v>5.1</v>
      </c>
      <c r="N23" s="11"/>
      <c r="O23" s="6"/>
      <c r="P23" s="6"/>
      <c r="Q23" s="5"/>
      <c r="R23" s="5"/>
      <c r="S23" s="5"/>
      <c r="T23" s="5"/>
      <c r="U23" s="5"/>
      <c r="V23" s="5"/>
      <c r="W23" s="5"/>
      <c r="X23" s="6" t="s">
        <v>249</v>
      </c>
      <c r="Y23" s="5"/>
      <c r="Z23" s="5"/>
      <c r="AA23" s="5"/>
      <c r="AB23" s="5"/>
    </row>
    <row r="24">
      <c r="A24" s="6" t="s">
        <v>240</v>
      </c>
      <c r="B24" s="7" t="s">
        <v>87</v>
      </c>
      <c r="C24" s="8">
        <v>10737.0</v>
      </c>
      <c r="D24" s="9"/>
      <c r="E24" s="9"/>
      <c r="F24" s="10">
        <v>6868.7815</v>
      </c>
      <c r="G24" s="6"/>
      <c r="H24" s="6"/>
      <c r="I24" s="13">
        <v>64.0</v>
      </c>
      <c r="J24" s="9"/>
      <c r="K24" s="9"/>
      <c r="L24" s="11">
        <v>93.8</v>
      </c>
      <c r="M24" s="11">
        <v>6.2</v>
      </c>
      <c r="N24" s="11"/>
      <c r="O24" s="6"/>
      <c r="P24" s="6"/>
      <c r="Q24" s="5"/>
      <c r="R24" s="5"/>
      <c r="S24" s="5"/>
      <c r="T24" s="5"/>
      <c r="U24" s="5"/>
      <c r="V24" s="5"/>
      <c r="W24" s="5"/>
      <c r="X24" s="6" t="s">
        <v>250</v>
      </c>
      <c r="Y24" s="5"/>
      <c r="Z24" s="5"/>
      <c r="AA24" s="5"/>
      <c r="AB24" s="5"/>
    </row>
    <row r="25">
      <c r="A25" s="6" t="s">
        <v>240</v>
      </c>
      <c r="B25" s="7" t="s">
        <v>100</v>
      </c>
      <c r="C25" s="8">
        <v>2016.0</v>
      </c>
      <c r="D25" s="9"/>
      <c r="E25" s="9"/>
      <c r="F25" s="10">
        <v>1223.41525</v>
      </c>
      <c r="G25" s="6"/>
      <c r="H25" s="6"/>
      <c r="I25" s="13">
        <v>60.7</v>
      </c>
      <c r="J25" s="9"/>
      <c r="K25" s="9"/>
      <c r="L25" s="11">
        <v>95.7</v>
      </c>
      <c r="M25" s="11">
        <v>4.3</v>
      </c>
      <c r="N25" s="11"/>
      <c r="O25" s="6"/>
      <c r="P25" s="6"/>
      <c r="Q25" s="5"/>
      <c r="R25" s="5"/>
      <c r="S25" s="5"/>
      <c r="T25" s="5"/>
      <c r="U25" s="5"/>
      <c r="V25" s="5"/>
      <c r="W25" s="5"/>
      <c r="X25" s="6" t="s">
        <v>251</v>
      </c>
      <c r="Y25" s="5"/>
      <c r="Z25" s="5"/>
      <c r="AA25" s="5"/>
      <c r="AB25" s="5"/>
    </row>
    <row r="26">
      <c r="A26" s="6" t="s">
        <v>240</v>
      </c>
      <c r="B26" s="7" t="s">
        <v>113</v>
      </c>
      <c r="C26" s="8">
        <v>3886.0</v>
      </c>
      <c r="D26" s="9"/>
      <c r="E26" s="9"/>
      <c r="F26" s="10">
        <v>2358.59175</v>
      </c>
      <c r="G26" s="6"/>
      <c r="H26" s="6"/>
      <c r="I26" s="13">
        <v>60.7</v>
      </c>
      <c r="J26" s="9"/>
      <c r="K26" s="9"/>
      <c r="L26" s="11">
        <v>94.9</v>
      </c>
      <c r="M26" s="11">
        <v>5.1</v>
      </c>
      <c r="N26" s="11"/>
      <c r="O26" s="6"/>
      <c r="P26" s="6"/>
      <c r="Q26" s="5"/>
      <c r="R26" s="5"/>
      <c r="S26" s="5"/>
      <c r="T26" s="5"/>
      <c r="U26" s="5"/>
      <c r="V26" s="5"/>
      <c r="W26" s="5"/>
      <c r="X26" s="6" t="s">
        <v>252</v>
      </c>
      <c r="Y26" s="5"/>
      <c r="Z26" s="5"/>
      <c r="AA26" s="5"/>
      <c r="AB26" s="5"/>
    </row>
    <row r="27">
      <c r="A27" s="6" t="s">
        <v>240</v>
      </c>
      <c r="B27" s="7" t="s">
        <v>126</v>
      </c>
      <c r="C27" s="8">
        <v>5351.0</v>
      </c>
      <c r="D27" s="9"/>
      <c r="E27" s="9"/>
      <c r="F27" s="10">
        <v>3161.82125</v>
      </c>
      <c r="G27" s="6"/>
      <c r="H27" s="6"/>
      <c r="I27" s="13">
        <v>59.1</v>
      </c>
      <c r="J27" s="9"/>
      <c r="K27" s="9"/>
      <c r="L27" s="11">
        <v>95.3</v>
      </c>
      <c r="M27" s="11">
        <v>4.7</v>
      </c>
      <c r="N27" s="11"/>
      <c r="O27" s="6"/>
      <c r="P27" s="6"/>
      <c r="Q27" s="5"/>
      <c r="R27" s="5"/>
      <c r="S27" s="5"/>
      <c r="T27" s="5"/>
      <c r="U27" s="5"/>
      <c r="V27" s="5"/>
      <c r="W27" s="5"/>
      <c r="X27" s="6" t="s">
        <v>253</v>
      </c>
      <c r="Y27" s="5"/>
      <c r="Z27" s="5"/>
      <c r="AA27" s="5"/>
      <c r="AB27" s="5"/>
    </row>
    <row r="28">
      <c r="A28" s="6" t="s">
        <v>240</v>
      </c>
      <c r="B28" s="7" t="s">
        <v>139</v>
      </c>
      <c r="C28" s="8">
        <v>5322.0</v>
      </c>
      <c r="D28" s="9"/>
      <c r="E28" s="9"/>
      <c r="F28" s="10">
        <v>3303.77625</v>
      </c>
      <c r="G28" s="6"/>
      <c r="H28" s="6"/>
      <c r="I28" s="13">
        <v>62.1</v>
      </c>
      <c r="J28" s="9"/>
      <c r="K28" s="9"/>
      <c r="L28" s="11">
        <v>94.8</v>
      </c>
      <c r="M28" s="11">
        <v>5.2</v>
      </c>
      <c r="N28" s="11"/>
      <c r="O28" s="6"/>
      <c r="P28" s="6"/>
      <c r="Q28" s="5"/>
      <c r="R28" s="5"/>
      <c r="S28" s="5"/>
      <c r="T28" s="5"/>
      <c r="U28" s="5"/>
      <c r="V28" s="5"/>
      <c r="W28" s="5"/>
      <c r="X28" s="6" t="s">
        <v>254</v>
      </c>
      <c r="Y28" s="5"/>
      <c r="Z28" s="5"/>
      <c r="AA28" s="5"/>
      <c r="AB28" s="5"/>
    </row>
    <row r="29">
      <c r="A29" s="6" t="s">
        <v>240</v>
      </c>
      <c r="B29" s="7" t="s">
        <v>152</v>
      </c>
      <c r="C29" s="8">
        <v>3084.0</v>
      </c>
      <c r="D29" s="9"/>
      <c r="E29" s="9"/>
      <c r="F29" s="10">
        <v>1862.02</v>
      </c>
      <c r="G29" s="6"/>
      <c r="H29" s="6"/>
      <c r="I29" s="13">
        <v>60.4</v>
      </c>
      <c r="J29" s="9"/>
      <c r="K29" s="9"/>
      <c r="L29" s="11">
        <v>95.6</v>
      </c>
      <c r="M29" s="11">
        <v>4.4</v>
      </c>
      <c r="N29" s="11"/>
      <c r="O29" s="6"/>
      <c r="P29" s="6"/>
      <c r="Q29" s="5"/>
      <c r="R29" s="5"/>
      <c r="S29" s="5"/>
      <c r="T29" s="5"/>
      <c r="U29" s="5"/>
      <c r="V29" s="5"/>
      <c r="W29" s="5"/>
      <c r="X29" s="6" t="s">
        <v>255</v>
      </c>
      <c r="Y29" s="5"/>
      <c r="Z29" s="5"/>
      <c r="AA29" s="5"/>
      <c r="AB29" s="5"/>
    </row>
    <row r="30">
      <c r="A30" s="6" t="s">
        <v>240</v>
      </c>
      <c r="B30" s="7" t="s">
        <v>164</v>
      </c>
      <c r="C30" s="8">
        <v>2474.0</v>
      </c>
      <c r="D30" s="9"/>
      <c r="E30" s="9"/>
      <c r="F30" s="10">
        <v>1392.35225</v>
      </c>
      <c r="G30" s="6"/>
      <c r="H30" s="6"/>
      <c r="I30" s="13">
        <v>56.3</v>
      </c>
      <c r="J30" s="9"/>
      <c r="K30" s="9"/>
      <c r="L30" s="11">
        <v>96.3</v>
      </c>
      <c r="M30" s="11">
        <v>3.7</v>
      </c>
      <c r="N30" s="11"/>
      <c r="O30" s="6"/>
      <c r="P30" s="6"/>
      <c r="Q30" s="5"/>
      <c r="R30" s="5"/>
      <c r="S30" s="5"/>
      <c r="T30" s="5"/>
      <c r="U30" s="5"/>
      <c r="V30" s="5"/>
      <c r="W30" s="5"/>
      <c r="X30" s="6" t="s">
        <v>256</v>
      </c>
      <c r="Y30" s="5"/>
      <c r="Z30" s="5"/>
      <c r="AA30" s="5"/>
      <c r="AB30" s="5"/>
    </row>
    <row r="31">
      <c r="A31" s="6" t="s">
        <v>240</v>
      </c>
      <c r="B31" s="7" t="s">
        <v>177</v>
      </c>
      <c r="C31" s="8">
        <v>3300.0</v>
      </c>
      <c r="D31" s="9"/>
      <c r="E31" s="9"/>
      <c r="F31" s="10">
        <v>2266.27275</v>
      </c>
      <c r="G31" s="6"/>
      <c r="H31" s="6"/>
      <c r="I31" s="13">
        <v>68.7</v>
      </c>
      <c r="J31" s="9"/>
      <c r="K31" s="9"/>
      <c r="L31" s="11">
        <v>95.6</v>
      </c>
      <c r="M31" s="11">
        <v>4.4</v>
      </c>
      <c r="N31" s="11"/>
      <c r="O31" s="6"/>
      <c r="P31" s="6"/>
      <c r="Q31" s="5"/>
      <c r="R31" s="5"/>
      <c r="S31" s="5"/>
      <c r="T31" s="5"/>
      <c r="U31" s="5"/>
      <c r="V31" s="5"/>
      <c r="W31" s="5"/>
      <c r="X31" s="6" t="s">
        <v>257</v>
      </c>
      <c r="Y31" s="5"/>
      <c r="Z31" s="5"/>
      <c r="AA31" s="5"/>
      <c r="AB31" s="5"/>
    </row>
    <row r="32">
      <c r="A32" s="6" t="s">
        <v>240</v>
      </c>
      <c r="B32" s="7" t="s">
        <v>190</v>
      </c>
      <c r="C32" s="8">
        <v>3493.0</v>
      </c>
      <c r="D32" s="9"/>
      <c r="E32" s="9"/>
      <c r="F32" s="10">
        <v>2088.20925</v>
      </c>
      <c r="G32" s="6"/>
      <c r="H32" s="6"/>
      <c r="I32" s="13">
        <v>59.8</v>
      </c>
      <c r="J32" s="9"/>
      <c r="K32" s="9"/>
      <c r="L32" s="11">
        <v>96.2</v>
      </c>
      <c r="M32" s="11">
        <v>3.8</v>
      </c>
      <c r="N32" s="11"/>
      <c r="O32" s="6"/>
      <c r="P32" s="6"/>
      <c r="Q32" s="5"/>
      <c r="R32" s="5"/>
      <c r="S32" s="5"/>
      <c r="T32" s="5"/>
      <c r="U32" s="5"/>
      <c r="V32" s="5"/>
      <c r="W32" s="5"/>
      <c r="X32" s="6" t="s">
        <v>258</v>
      </c>
      <c r="Y32" s="5"/>
      <c r="Z32" s="5"/>
      <c r="AA32" s="5"/>
      <c r="AB32" s="5"/>
    </row>
    <row r="33">
      <c r="A33" s="6" t="s">
        <v>240</v>
      </c>
      <c r="B33" s="7" t="s">
        <v>202</v>
      </c>
      <c r="C33" s="8">
        <v>3135.0</v>
      </c>
      <c r="D33" s="9"/>
      <c r="E33" s="9"/>
      <c r="F33" s="10">
        <v>2004.2847499999998</v>
      </c>
      <c r="G33" s="6"/>
      <c r="H33" s="6"/>
      <c r="I33" s="13">
        <v>63.9</v>
      </c>
      <c r="J33" s="9"/>
      <c r="K33" s="9"/>
      <c r="L33" s="11">
        <v>95.6</v>
      </c>
      <c r="M33" s="11">
        <v>4.4</v>
      </c>
      <c r="N33" s="11"/>
      <c r="O33" s="6"/>
      <c r="P33" s="6"/>
      <c r="Q33" s="5"/>
      <c r="R33" s="5"/>
      <c r="S33" s="5"/>
      <c r="T33" s="5"/>
      <c r="U33" s="5"/>
      <c r="V33" s="5"/>
      <c r="W33" s="5"/>
      <c r="X33" s="6" t="s">
        <v>259</v>
      </c>
      <c r="Y33" s="5"/>
      <c r="Z33" s="5"/>
      <c r="AA33" s="5"/>
      <c r="AB33" s="5"/>
    </row>
    <row r="34">
      <c r="A34" s="6" t="s">
        <v>240</v>
      </c>
      <c r="B34" s="7" t="s">
        <v>214</v>
      </c>
      <c r="C34" s="8">
        <v>1777.0</v>
      </c>
      <c r="D34" s="9"/>
      <c r="E34" s="9"/>
      <c r="F34" s="10">
        <v>1108.0049999999999</v>
      </c>
      <c r="G34" s="6"/>
      <c r="H34" s="6"/>
      <c r="I34" s="13">
        <v>62.4</v>
      </c>
      <c r="J34" s="9"/>
      <c r="K34" s="9"/>
      <c r="L34" s="11">
        <v>95.2</v>
      </c>
      <c r="M34" s="11">
        <v>4.8</v>
      </c>
      <c r="N34" s="11"/>
      <c r="O34" s="6"/>
      <c r="P34" s="6"/>
      <c r="Q34" s="5"/>
      <c r="R34" s="5"/>
      <c r="S34" s="5"/>
      <c r="T34" s="5"/>
      <c r="U34" s="5"/>
      <c r="V34" s="5"/>
      <c r="W34" s="5"/>
      <c r="X34" s="6" t="s">
        <v>260</v>
      </c>
      <c r="Y34" s="5"/>
      <c r="Z34" s="5"/>
      <c r="AA34" s="5"/>
      <c r="AB34" s="5"/>
    </row>
    <row r="35">
      <c r="A35" s="6" t="s">
        <v>240</v>
      </c>
      <c r="B35" s="7" t="s">
        <v>227</v>
      </c>
      <c r="C35" s="8">
        <v>2380.0</v>
      </c>
      <c r="D35" s="9"/>
      <c r="E35" s="9"/>
      <c r="F35" s="10">
        <v>1273.8467500000002</v>
      </c>
      <c r="G35" s="6"/>
      <c r="H35" s="6"/>
      <c r="I35" s="13">
        <v>53.5</v>
      </c>
      <c r="J35" s="9"/>
      <c r="K35" s="9"/>
      <c r="L35" s="11">
        <v>93.7</v>
      </c>
      <c r="M35" s="11">
        <v>6.3</v>
      </c>
      <c r="N35" s="11"/>
      <c r="O35" s="6"/>
      <c r="P35" s="6"/>
      <c r="Q35" s="5"/>
      <c r="R35" s="5"/>
      <c r="S35" s="5"/>
      <c r="T35" s="5"/>
      <c r="U35" s="5"/>
      <c r="V35" s="5"/>
      <c r="W35" s="5"/>
      <c r="X35" s="6" t="s">
        <v>261</v>
      </c>
      <c r="Y35" s="5"/>
      <c r="Z35" s="5"/>
      <c r="AA35" s="5"/>
      <c r="AB35" s="5"/>
    </row>
    <row r="36">
      <c r="A36" s="6" t="s">
        <v>262</v>
      </c>
      <c r="B36" s="7" t="s">
        <v>25</v>
      </c>
      <c r="C36" s="8">
        <v>9938.0</v>
      </c>
      <c r="D36" s="9"/>
      <c r="E36" s="9"/>
      <c r="F36" s="10">
        <v>5717.6855</v>
      </c>
      <c r="G36" s="6"/>
      <c r="H36" s="6"/>
      <c r="I36" s="13">
        <v>57.5</v>
      </c>
      <c r="J36" s="9"/>
      <c r="K36" s="9"/>
      <c r="L36" s="11">
        <v>88.3</v>
      </c>
      <c r="M36" s="11">
        <v>11.7</v>
      </c>
      <c r="N36" s="11"/>
      <c r="O36" s="6"/>
      <c r="P36" s="6"/>
      <c r="Q36" s="5"/>
      <c r="R36" s="5"/>
      <c r="S36" s="5"/>
      <c r="T36" s="6" t="s">
        <v>263</v>
      </c>
      <c r="U36" s="6" t="s">
        <v>264</v>
      </c>
      <c r="V36" s="6" t="s">
        <v>265</v>
      </c>
      <c r="W36" s="6" t="s">
        <v>266</v>
      </c>
      <c r="X36" s="6" t="s">
        <v>267</v>
      </c>
      <c r="Y36" s="5"/>
      <c r="Z36" s="5"/>
      <c r="AA36" s="5"/>
      <c r="AB36" s="5"/>
    </row>
    <row r="37">
      <c r="A37" s="6" t="s">
        <v>262</v>
      </c>
      <c r="B37" s="7" t="s">
        <v>35</v>
      </c>
      <c r="C37" s="8">
        <v>1226.0</v>
      </c>
      <c r="D37" s="9"/>
      <c r="E37" s="9"/>
      <c r="F37" s="10">
        <v>751.873</v>
      </c>
      <c r="G37" s="6"/>
      <c r="H37" s="6"/>
      <c r="I37" s="13">
        <v>61.4</v>
      </c>
      <c r="J37" s="9"/>
      <c r="K37" s="9"/>
      <c r="L37" s="11">
        <v>89.6</v>
      </c>
      <c r="M37" s="11">
        <v>10.4</v>
      </c>
      <c r="N37" s="11"/>
      <c r="O37" s="6"/>
      <c r="P37" s="6"/>
      <c r="Q37" s="5"/>
      <c r="R37" s="5"/>
      <c r="S37" s="5"/>
      <c r="T37" s="6" t="s">
        <v>268</v>
      </c>
      <c r="U37" s="6" t="s">
        <v>269</v>
      </c>
      <c r="V37" s="6" t="s">
        <v>270</v>
      </c>
      <c r="W37" s="6" t="s">
        <v>271</v>
      </c>
      <c r="X37" s="6" t="s">
        <v>272</v>
      </c>
      <c r="Y37" s="5"/>
      <c r="Z37" s="5"/>
      <c r="AA37" s="5"/>
      <c r="AB37" s="5"/>
    </row>
    <row r="38">
      <c r="A38" s="6" t="s">
        <v>262</v>
      </c>
      <c r="B38" s="7" t="s">
        <v>48</v>
      </c>
      <c r="C38" s="8">
        <v>3545.0</v>
      </c>
      <c r="D38" s="9"/>
      <c r="E38" s="9"/>
      <c r="F38" s="10">
        <v>2220.2125</v>
      </c>
      <c r="G38" s="6"/>
      <c r="H38" s="6"/>
      <c r="I38" s="13">
        <v>62.6</v>
      </c>
      <c r="J38" s="9"/>
      <c r="K38" s="9"/>
      <c r="L38" s="11">
        <v>86.6</v>
      </c>
      <c r="M38" s="11">
        <v>13.4</v>
      </c>
      <c r="N38" s="11"/>
      <c r="O38" s="6"/>
      <c r="P38" s="6"/>
      <c r="Q38" s="5"/>
      <c r="R38" s="5"/>
      <c r="S38" s="5"/>
      <c r="T38" s="6" t="s">
        <v>273</v>
      </c>
      <c r="U38" s="6" t="s">
        <v>274</v>
      </c>
      <c r="V38" s="6" t="s">
        <v>275</v>
      </c>
      <c r="W38" s="6" t="s">
        <v>276</v>
      </c>
      <c r="X38" s="6" t="s">
        <v>277</v>
      </c>
      <c r="Y38" s="5"/>
      <c r="Z38" s="5"/>
      <c r="AA38" s="5"/>
      <c r="AB38" s="5"/>
    </row>
    <row r="39">
      <c r="A39" s="6" t="s">
        <v>262</v>
      </c>
      <c r="B39" s="7" t="s">
        <v>61</v>
      </c>
      <c r="C39" s="8">
        <v>2442.0</v>
      </c>
      <c r="D39" s="9"/>
      <c r="E39" s="9"/>
      <c r="F39" s="14">
        <v>1497.89075</v>
      </c>
      <c r="G39" s="6"/>
      <c r="H39" s="6"/>
      <c r="I39" s="13">
        <v>61.3</v>
      </c>
      <c r="J39" s="9"/>
      <c r="K39" s="9"/>
      <c r="L39" s="11">
        <v>91.3</v>
      </c>
      <c r="M39" s="11">
        <v>8.7</v>
      </c>
      <c r="N39" s="11"/>
      <c r="O39" s="6"/>
      <c r="P39" s="6"/>
      <c r="Q39" s="5"/>
      <c r="R39" s="5"/>
      <c r="S39" s="5"/>
      <c r="T39" s="6" t="s">
        <v>278</v>
      </c>
      <c r="U39" s="6" t="s">
        <v>279</v>
      </c>
      <c r="V39" s="6" t="s">
        <v>280</v>
      </c>
      <c r="W39" s="6" t="s">
        <v>281</v>
      </c>
      <c r="X39" s="6" t="s">
        <v>282</v>
      </c>
      <c r="Y39" s="5"/>
      <c r="Z39" s="5"/>
      <c r="AA39" s="5"/>
      <c r="AB39" s="5"/>
    </row>
    <row r="40">
      <c r="A40" s="6" t="s">
        <v>262</v>
      </c>
      <c r="B40" s="7" t="s">
        <v>74</v>
      </c>
      <c r="C40" s="8">
        <v>8576.0</v>
      </c>
      <c r="D40" s="9"/>
      <c r="E40" s="9"/>
      <c r="F40" s="10">
        <v>4881.892</v>
      </c>
      <c r="G40" s="6"/>
      <c r="H40" s="6"/>
      <c r="I40" s="13">
        <v>56.9</v>
      </c>
      <c r="J40" s="9"/>
      <c r="K40" s="9"/>
      <c r="L40" s="11">
        <v>86.9</v>
      </c>
      <c r="M40" s="11">
        <v>13.1</v>
      </c>
      <c r="N40" s="11"/>
      <c r="O40" s="6"/>
      <c r="P40" s="6"/>
      <c r="Q40" s="5"/>
      <c r="R40" s="5"/>
      <c r="S40" s="5"/>
      <c r="T40" s="6" t="s">
        <v>283</v>
      </c>
      <c r="U40" s="6" t="s">
        <v>284</v>
      </c>
      <c r="V40" s="6" t="s">
        <v>285</v>
      </c>
      <c r="W40" s="6" t="s">
        <v>286</v>
      </c>
      <c r="X40" s="6" t="s">
        <v>287</v>
      </c>
      <c r="Y40" s="5"/>
      <c r="Z40" s="5"/>
      <c r="AA40" s="5"/>
      <c r="AB40" s="5"/>
    </row>
    <row r="41">
      <c r="A41" s="6" t="s">
        <v>262</v>
      </c>
      <c r="B41" s="7" t="s">
        <v>87</v>
      </c>
      <c r="C41" s="8">
        <v>11097.0</v>
      </c>
      <c r="D41" s="9"/>
      <c r="E41" s="9"/>
      <c r="F41" s="14">
        <v>6846.85025</v>
      </c>
      <c r="G41" s="6"/>
      <c r="H41" s="6"/>
      <c r="I41" s="13">
        <v>61.7</v>
      </c>
      <c r="J41" s="9"/>
      <c r="K41" s="9"/>
      <c r="L41" s="11">
        <v>88.4</v>
      </c>
      <c r="M41" s="11">
        <v>11.6</v>
      </c>
      <c r="N41" s="11"/>
      <c r="O41" s="6"/>
      <c r="P41" s="6"/>
      <c r="Q41" s="5"/>
      <c r="R41" s="5"/>
      <c r="S41" s="5"/>
      <c r="T41" s="6" t="s">
        <v>288</v>
      </c>
      <c r="U41" s="6" t="s">
        <v>289</v>
      </c>
      <c r="V41" s="6" t="s">
        <v>290</v>
      </c>
      <c r="W41" s="6" t="s">
        <v>291</v>
      </c>
      <c r="X41" s="6" t="s">
        <v>292</v>
      </c>
      <c r="Y41" s="5"/>
      <c r="Z41" s="5"/>
      <c r="AA41" s="5"/>
      <c r="AB41" s="5"/>
    </row>
    <row r="42">
      <c r="A42" s="6" t="s">
        <v>262</v>
      </c>
      <c r="B42" s="7" t="s">
        <v>100</v>
      </c>
      <c r="C42" s="8">
        <v>2049.0</v>
      </c>
      <c r="D42" s="9"/>
      <c r="E42" s="9"/>
      <c r="F42" s="14">
        <v>1220.62775</v>
      </c>
      <c r="G42" s="6"/>
      <c r="H42" s="6"/>
      <c r="I42" s="13">
        <v>59.6</v>
      </c>
      <c r="J42" s="9"/>
      <c r="K42" s="9"/>
      <c r="L42" s="11">
        <v>92.7</v>
      </c>
      <c r="M42" s="11">
        <v>7.3</v>
      </c>
      <c r="N42" s="11"/>
      <c r="O42" s="6"/>
      <c r="P42" s="6"/>
      <c r="Q42" s="5"/>
      <c r="R42" s="5"/>
      <c r="S42" s="5"/>
      <c r="T42" s="6" t="s">
        <v>293</v>
      </c>
      <c r="U42" s="6" t="s">
        <v>294</v>
      </c>
      <c r="V42" s="6" t="s">
        <v>295</v>
      </c>
      <c r="W42" s="6" t="s">
        <v>296</v>
      </c>
      <c r="X42" s="6" t="s">
        <v>297</v>
      </c>
      <c r="Y42" s="5"/>
      <c r="Z42" s="5"/>
      <c r="AA42" s="5"/>
      <c r="AB42" s="5"/>
    </row>
    <row r="43">
      <c r="A43" s="6" t="s">
        <v>262</v>
      </c>
      <c r="B43" s="7" t="s">
        <v>113</v>
      </c>
      <c r="C43" s="8">
        <v>3950.0</v>
      </c>
      <c r="D43" s="9"/>
      <c r="E43" s="9"/>
      <c r="F43" s="14">
        <v>2351.01375</v>
      </c>
      <c r="G43" s="6"/>
      <c r="H43" s="6"/>
      <c r="I43" s="13">
        <v>59.5</v>
      </c>
      <c r="J43" s="9"/>
      <c r="K43" s="9"/>
      <c r="L43" s="11">
        <v>90.5</v>
      </c>
      <c r="M43" s="11">
        <v>9.5</v>
      </c>
      <c r="N43" s="11"/>
      <c r="O43" s="6"/>
      <c r="P43" s="6"/>
      <c r="Q43" s="5"/>
      <c r="R43" s="5"/>
      <c r="S43" s="5"/>
      <c r="T43" s="6" t="s">
        <v>298</v>
      </c>
      <c r="U43" s="6" t="s">
        <v>299</v>
      </c>
      <c r="V43" s="6" t="s">
        <v>300</v>
      </c>
      <c r="W43" s="6" t="s">
        <v>301</v>
      </c>
      <c r="X43" s="6" t="s">
        <v>302</v>
      </c>
      <c r="Y43" s="5"/>
      <c r="Z43" s="5"/>
      <c r="AA43" s="5"/>
      <c r="AB43" s="5"/>
    </row>
    <row r="44">
      <c r="A44" s="6" t="s">
        <v>262</v>
      </c>
      <c r="B44" s="7" t="s">
        <v>126</v>
      </c>
      <c r="C44" s="8">
        <v>5424.0</v>
      </c>
      <c r="D44" s="9"/>
      <c r="E44" s="9"/>
      <c r="F44" s="14">
        <v>3181.7895</v>
      </c>
      <c r="G44" s="6"/>
      <c r="H44" s="6"/>
      <c r="I44" s="13">
        <v>58.7</v>
      </c>
      <c r="J44" s="9"/>
      <c r="K44" s="9"/>
      <c r="L44" s="11">
        <v>92.2</v>
      </c>
      <c r="M44" s="11">
        <v>7.8</v>
      </c>
      <c r="N44" s="11"/>
      <c r="O44" s="6"/>
      <c r="P44" s="6"/>
      <c r="Q44" s="5"/>
      <c r="R44" s="5"/>
      <c r="S44" s="5"/>
      <c r="T44" s="6" t="s">
        <v>303</v>
      </c>
      <c r="U44" s="6" t="s">
        <v>304</v>
      </c>
      <c r="V44" s="6" t="s">
        <v>305</v>
      </c>
      <c r="W44" s="6" t="s">
        <v>306</v>
      </c>
      <c r="X44" s="6" t="s">
        <v>307</v>
      </c>
      <c r="Y44" s="5"/>
      <c r="Z44" s="5"/>
      <c r="AA44" s="5"/>
      <c r="AB44" s="5"/>
    </row>
    <row r="45">
      <c r="A45" s="6" t="s">
        <v>262</v>
      </c>
      <c r="B45" s="7" t="s">
        <v>139</v>
      </c>
      <c r="C45" s="8">
        <v>5433.0</v>
      </c>
      <c r="D45" s="9"/>
      <c r="E45" s="9"/>
      <c r="F45" s="14">
        <v>3188.17875</v>
      </c>
      <c r="G45" s="6"/>
      <c r="H45" s="6"/>
      <c r="I45" s="13">
        <v>58.7</v>
      </c>
      <c r="J45" s="9"/>
      <c r="K45" s="9"/>
      <c r="L45" s="11">
        <v>89.7</v>
      </c>
      <c r="M45" s="11">
        <v>10.3</v>
      </c>
      <c r="N45" s="11"/>
      <c r="O45" s="6"/>
      <c r="P45" s="6"/>
      <c r="Q45" s="5"/>
      <c r="R45" s="5"/>
      <c r="S45" s="5"/>
      <c r="T45" s="6" t="s">
        <v>308</v>
      </c>
      <c r="U45" s="6" t="s">
        <v>309</v>
      </c>
      <c r="V45" s="6" t="s">
        <v>310</v>
      </c>
      <c r="W45" s="6" t="s">
        <v>311</v>
      </c>
      <c r="X45" s="6" t="s">
        <v>312</v>
      </c>
      <c r="Y45" s="5"/>
      <c r="Z45" s="5"/>
      <c r="AA45" s="5"/>
      <c r="AB45" s="5"/>
    </row>
    <row r="46">
      <c r="A46" s="6" t="s">
        <v>262</v>
      </c>
      <c r="B46" s="7" t="s">
        <v>152</v>
      </c>
      <c r="C46" s="8">
        <v>3131.0</v>
      </c>
      <c r="D46" s="9"/>
      <c r="E46" s="9"/>
      <c r="F46" s="14">
        <v>1822.1455</v>
      </c>
      <c r="G46" s="6"/>
      <c r="H46" s="6"/>
      <c r="I46" s="13">
        <v>58.2</v>
      </c>
      <c r="J46" s="9"/>
      <c r="K46" s="9"/>
      <c r="L46" s="11">
        <v>92.0</v>
      </c>
      <c r="M46" s="11">
        <v>8.0</v>
      </c>
      <c r="N46" s="11"/>
      <c r="O46" s="6"/>
      <c r="P46" s="6"/>
      <c r="Q46" s="5"/>
      <c r="R46" s="5"/>
      <c r="S46" s="5"/>
      <c r="T46" s="6" t="s">
        <v>313</v>
      </c>
      <c r="U46" s="6" t="s">
        <v>314</v>
      </c>
      <c r="V46" s="6" t="s">
        <v>315</v>
      </c>
      <c r="W46" s="6" t="s">
        <v>316</v>
      </c>
      <c r="X46" s="6" t="s">
        <v>317</v>
      </c>
      <c r="Y46" s="5"/>
      <c r="Z46" s="5"/>
      <c r="AA46" s="5"/>
      <c r="AB46" s="5"/>
    </row>
    <row r="47">
      <c r="A47" s="6" t="s">
        <v>262</v>
      </c>
      <c r="B47" s="7" t="s">
        <v>164</v>
      </c>
      <c r="C47" s="8">
        <v>2511.0</v>
      </c>
      <c r="D47" s="9"/>
      <c r="E47" s="9"/>
      <c r="F47" s="14">
        <v>1428.87425</v>
      </c>
      <c r="G47" s="6"/>
      <c r="H47" s="6"/>
      <c r="I47" s="13">
        <v>57.0</v>
      </c>
      <c r="J47" s="9"/>
      <c r="K47" s="9"/>
      <c r="L47" s="11">
        <v>90.1</v>
      </c>
      <c r="M47" s="11">
        <v>9.9</v>
      </c>
      <c r="N47" s="11"/>
      <c r="O47" s="6"/>
      <c r="P47" s="6"/>
      <c r="Q47" s="5"/>
      <c r="R47" s="5"/>
      <c r="S47" s="5"/>
      <c r="T47" s="6" t="s">
        <v>318</v>
      </c>
      <c r="U47" s="6" t="s">
        <v>319</v>
      </c>
      <c r="V47" s="6" t="s">
        <v>320</v>
      </c>
      <c r="W47" s="6" t="s">
        <v>321</v>
      </c>
      <c r="X47" s="6" t="s">
        <v>322</v>
      </c>
      <c r="Y47" s="5"/>
      <c r="Z47" s="5"/>
      <c r="AA47" s="5"/>
      <c r="AB47" s="5"/>
    </row>
    <row r="48">
      <c r="A48" s="6" t="s">
        <v>262</v>
      </c>
      <c r="B48" s="7" t="s">
        <v>177</v>
      </c>
      <c r="C48" s="8">
        <v>3372.0</v>
      </c>
      <c r="D48" s="9"/>
      <c r="E48" s="9"/>
      <c r="F48" s="14">
        <v>2236.97475</v>
      </c>
      <c r="G48" s="6"/>
      <c r="H48" s="6"/>
      <c r="I48" s="13">
        <v>66.3</v>
      </c>
      <c r="J48" s="9"/>
      <c r="K48" s="9"/>
      <c r="L48" s="11">
        <v>93.6</v>
      </c>
      <c r="M48" s="11">
        <v>6.4</v>
      </c>
      <c r="N48" s="11"/>
      <c r="O48" s="6"/>
      <c r="P48" s="6"/>
      <c r="Q48" s="5"/>
      <c r="R48" s="5"/>
      <c r="S48" s="5"/>
      <c r="T48" s="6" t="s">
        <v>323</v>
      </c>
      <c r="U48" s="6" t="s">
        <v>324</v>
      </c>
      <c r="V48" s="6" t="s">
        <v>325</v>
      </c>
      <c r="W48" s="6" t="s">
        <v>326</v>
      </c>
      <c r="X48" s="6" t="s">
        <v>327</v>
      </c>
      <c r="Y48" s="5"/>
      <c r="Z48" s="5"/>
      <c r="AA48" s="5"/>
      <c r="AB48" s="5"/>
    </row>
    <row r="49">
      <c r="A49" s="6" t="s">
        <v>262</v>
      </c>
      <c r="B49" s="7" t="s">
        <v>190</v>
      </c>
      <c r="C49" s="8">
        <v>3558.0</v>
      </c>
      <c r="D49" s="9"/>
      <c r="E49" s="9"/>
      <c r="F49" s="14">
        <v>2046.859</v>
      </c>
      <c r="G49" s="6"/>
      <c r="H49" s="6"/>
      <c r="I49" s="13">
        <v>57.5</v>
      </c>
      <c r="J49" s="9"/>
      <c r="K49" s="9"/>
      <c r="L49" s="11">
        <v>90.8</v>
      </c>
      <c r="M49" s="11">
        <v>9.2</v>
      </c>
      <c r="N49" s="11"/>
      <c r="O49" s="6"/>
      <c r="P49" s="6"/>
      <c r="Q49" s="5"/>
      <c r="R49" s="5"/>
      <c r="S49" s="5"/>
      <c r="T49" s="6" t="s">
        <v>328</v>
      </c>
      <c r="U49" s="6" t="s">
        <v>329</v>
      </c>
      <c r="V49" s="6" t="s">
        <v>330</v>
      </c>
      <c r="W49" s="6" t="s">
        <v>331</v>
      </c>
      <c r="X49" s="6" t="s">
        <v>332</v>
      </c>
      <c r="Y49" s="5"/>
      <c r="Z49" s="5"/>
      <c r="AA49" s="5"/>
      <c r="AB49" s="5"/>
    </row>
    <row r="50">
      <c r="A50" s="6" t="s">
        <v>262</v>
      </c>
      <c r="B50" s="7" t="s">
        <v>202</v>
      </c>
      <c r="C50" s="8">
        <v>3212.0</v>
      </c>
      <c r="D50" s="9"/>
      <c r="E50" s="9"/>
      <c r="F50" s="14">
        <v>2020.60125</v>
      </c>
      <c r="G50" s="6"/>
      <c r="H50" s="6"/>
      <c r="I50" s="13">
        <v>62.9</v>
      </c>
      <c r="J50" s="9"/>
      <c r="K50" s="9"/>
      <c r="L50" s="11">
        <v>90.9</v>
      </c>
      <c r="M50" s="11">
        <v>9.1</v>
      </c>
      <c r="N50" s="11"/>
      <c r="O50" s="6"/>
      <c r="P50" s="6"/>
      <c r="Q50" s="5"/>
      <c r="R50" s="5"/>
      <c r="S50" s="5"/>
      <c r="T50" s="6" t="s">
        <v>333</v>
      </c>
      <c r="U50" s="6" t="s">
        <v>334</v>
      </c>
      <c r="V50" s="6" t="s">
        <v>335</v>
      </c>
      <c r="W50" s="6" t="s">
        <v>336</v>
      </c>
      <c r="X50" s="6" t="s">
        <v>337</v>
      </c>
      <c r="Y50" s="5"/>
      <c r="Z50" s="5"/>
      <c r="AA50" s="5"/>
      <c r="AB50" s="5"/>
    </row>
    <row r="51">
      <c r="A51" s="6" t="s">
        <v>262</v>
      </c>
      <c r="B51" s="7" t="s">
        <v>214</v>
      </c>
      <c r="C51" s="8">
        <v>1804.0</v>
      </c>
      <c r="D51" s="9"/>
      <c r="E51" s="9"/>
      <c r="F51" s="14">
        <v>1146.351</v>
      </c>
      <c r="G51" s="6"/>
      <c r="H51" s="6"/>
      <c r="I51" s="13">
        <v>63.5</v>
      </c>
      <c r="J51" s="9"/>
      <c r="K51" s="9"/>
      <c r="L51" s="11">
        <v>92.4</v>
      </c>
      <c r="M51" s="11">
        <v>7.6</v>
      </c>
      <c r="N51" s="11"/>
      <c r="O51" s="6"/>
      <c r="P51" s="6"/>
      <c r="Q51" s="5"/>
      <c r="R51" s="5"/>
      <c r="S51" s="5"/>
      <c r="T51" s="6" t="s">
        <v>338</v>
      </c>
      <c r="U51" s="6" t="s">
        <v>339</v>
      </c>
      <c r="V51" s="6" t="s">
        <v>340</v>
      </c>
      <c r="W51" s="6" t="s">
        <v>341</v>
      </c>
      <c r="X51" s="6" t="s">
        <v>342</v>
      </c>
      <c r="Y51" s="5"/>
      <c r="Z51" s="5"/>
      <c r="AA51" s="5"/>
      <c r="AB51" s="5"/>
    </row>
    <row r="52">
      <c r="A52" s="6" t="s">
        <v>262</v>
      </c>
      <c r="B52" s="7" t="s">
        <v>227</v>
      </c>
      <c r="C52" s="8">
        <v>2465.0</v>
      </c>
      <c r="D52" s="9"/>
      <c r="E52" s="9"/>
      <c r="F52" s="14">
        <v>1318.34025</v>
      </c>
      <c r="G52" s="6"/>
      <c r="H52" s="6"/>
      <c r="I52" s="13">
        <v>53.5</v>
      </c>
      <c r="J52" s="9"/>
      <c r="K52" s="9"/>
      <c r="L52" s="11">
        <v>91.0</v>
      </c>
      <c r="M52" s="11">
        <v>9.0</v>
      </c>
      <c r="N52" s="11"/>
      <c r="O52" s="6"/>
      <c r="P52" s="6"/>
      <c r="Q52" s="5"/>
      <c r="R52" s="5"/>
      <c r="S52" s="5"/>
      <c r="T52" s="6" t="s">
        <v>343</v>
      </c>
      <c r="U52" s="6" t="s">
        <v>344</v>
      </c>
      <c r="V52" s="6" t="s">
        <v>333</v>
      </c>
      <c r="W52" s="6" t="s">
        <v>345</v>
      </c>
      <c r="X52" s="6" t="s">
        <v>346</v>
      </c>
      <c r="Y52" s="5"/>
      <c r="Z52" s="5"/>
      <c r="AA52" s="5"/>
      <c r="AB52" s="5"/>
    </row>
    <row r="53">
      <c r="A53" s="6" t="s">
        <v>347</v>
      </c>
      <c r="B53" s="7" t="s">
        <v>25</v>
      </c>
      <c r="C53" s="8">
        <v>10107.0</v>
      </c>
      <c r="D53" s="9"/>
      <c r="E53" s="9"/>
      <c r="F53" s="10">
        <v>6148.840998774983</v>
      </c>
      <c r="G53" s="6"/>
      <c r="H53" s="6"/>
      <c r="I53" s="13">
        <v>60.8</v>
      </c>
      <c r="J53" s="9"/>
      <c r="K53" s="9"/>
      <c r="L53" s="11">
        <v>89.4</v>
      </c>
      <c r="M53" s="11">
        <v>10.6</v>
      </c>
      <c r="N53" s="11">
        <v>493.41</v>
      </c>
      <c r="O53" s="6" t="s">
        <v>348</v>
      </c>
      <c r="P53" s="6" t="s">
        <v>349</v>
      </c>
      <c r="Q53" s="5"/>
      <c r="R53" s="5"/>
      <c r="S53" s="5"/>
      <c r="T53" s="6" t="s">
        <v>350</v>
      </c>
      <c r="U53" s="6" t="s">
        <v>351</v>
      </c>
      <c r="V53" s="6" t="s">
        <v>352</v>
      </c>
      <c r="W53" s="6" t="s">
        <v>353</v>
      </c>
      <c r="X53" s="6" t="s">
        <v>354</v>
      </c>
      <c r="Y53" s="5"/>
      <c r="Z53" s="5"/>
      <c r="AA53" s="5"/>
      <c r="AB53" s="5"/>
    </row>
    <row r="54">
      <c r="A54" s="6" t="s">
        <v>347</v>
      </c>
      <c r="B54" s="7" t="s">
        <v>35</v>
      </c>
      <c r="C54" s="8">
        <v>1251.0</v>
      </c>
      <c r="D54" s="9"/>
      <c r="E54" s="9"/>
      <c r="F54" s="10">
        <v>801.6418085166906</v>
      </c>
      <c r="G54" s="6"/>
      <c r="H54" s="6"/>
      <c r="I54" s="13">
        <v>64.1</v>
      </c>
      <c r="J54" s="9"/>
      <c r="K54" s="9"/>
      <c r="L54" s="11">
        <v>94.2</v>
      </c>
      <c r="M54" s="11">
        <v>5.8</v>
      </c>
      <c r="N54" s="6" t="s">
        <v>355</v>
      </c>
      <c r="O54" s="6" t="s">
        <v>356</v>
      </c>
      <c r="P54" s="6" t="s">
        <v>357</v>
      </c>
      <c r="Q54" s="6" t="s">
        <v>358</v>
      </c>
      <c r="R54" s="6" t="s">
        <v>359</v>
      </c>
      <c r="S54" s="6" t="s">
        <v>360</v>
      </c>
      <c r="T54" s="6" t="s">
        <v>361</v>
      </c>
      <c r="U54" s="6" t="s">
        <v>362</v>
      </c>
      <c r="V54" s="6" t="s">
        <v>363</v>
      </c>
      <c r="W54" s="6" t="s">
        <v>364</v>
      </c>
      <c r="X54" s="6" t="s">
        <v>365</v>
      </c>
      <c r="Y54" s="5"/>
      <c r="Z54" s="5"/>
      <c r="AA54" s="5"/>
      <c r="AB54" s="5"/>
    </row>
    <row r="55">
      <c r="A55" s="6" t="s">
        <v>347</v>
      </c>
      <c r="B55" s="7" t="s">
        <v>48</v>
      </c>
      <c r="C55" s="8">
        <v>3585.0</v>
      </c>
      <c r="D55" s="9"/>
      <c r="E55" s="9"/>
      <c r="F55" s="10">
        <v>2336.973196749998</v>
      </c>
      <c r="G55" s="6"/>
      <c r="H55" s="6"/>
      <c r="I55" s="13">
        <v>65.2</v>
      </c>
      <c r="J55" s="9"/>
      <c r="K55" s="9"/>
      <c r="L55" s="11">
        <v>91.8</v>
      </c>
      <c r="M55" s="11">
        <v>8.2</v>
      </c>
      <c r="N55" s="6" t="s">
        <v>366</v>
      </c>
      <c r="O55" s="6" t="s">
        <v>367</v>
      </c>
      <c r="P55" s="6" t="s">
        <v>368</v>
      </c>
      <c r="Q55" s="6" t="s">
        <v>369</v>
      </c>
      <c r="R55" s="6" t="s">
        <v>370</v>
      </c>
      <c r="S55" s="6" t="s">
        <v>371</v>
      </c>
      <c r="T55" s="6" t="s">
        <v>372</v>
      </c>
      <c r="U55" s="6" t="s">
        <v>373</v>
      </c>
      <c r="V55" s="6" t="s">
        <v>374</v>
      </c>
      <c r="W55" s="6" t="s">
        <v>375</v>
      </c>
      <c r="X55" s="6" t="s">
        <v>376</v>
      </c>
      <c r="Y55" s="5"/>
      <c r="Z55" s="5"/>
      <c r="AA55" s="5"/>
      <c r="AB55" s="5"/>
    </row>
    <row r="56">
      <c r="A56" s="6" t="s">
        <v>347</v>
      </c>
      <c r="B56" s="7" t="s">
        <v>61</v>
      </c>
      <c r="C56" s="8">
        <v>2488.0</v>
      </c>
      <c r="D56" s="9"/>
      <c r="E56" s="9"/>
      <c r="F56" s="14">
        <v>1635.1612603249996</v>
      </c>
      <c r="G56" s="6"/>
      <c r="H56" s="6"/>
      <c r="I56" s="13">
        <v>65.7</v>
      </c>
      <c r="J56" s="9"/>
      <c r="K56" s="9"/>
      <c r="L56" s="11">
        <v>94.0</v>
      </c>
      <c r="M56" s="11">
        <v>6.0</v>
      </c>
      <c r="N56" s="6" t="s">
        <v>377</v>
      </c>
      <c r="O56" s="6" t="s">
        <v>378</v>
      </c>
      <c r="P56" s="6" t="s">
        <v>379</v>
      </c>
      <c r="Q56" s="6" t="s">
        <v>380</v>
      </c>
      <c r="R56" s="6" t="s">
        <v>381</v>
      </c>
      <c r="S56" s="6" t="s">
        <v>382</v>
      </c>
      <c r="T56" s="6" t="s">
        <v>383</v>
      </c>
      <c r="U56" s="6" t="s">
        <v>384</v>
      </c>
      <c r="V56" s="6" t="s">
        <v>385</v>
      </c>
      <c r="W56" s="6" t="s">
        <v>386</v>
      </c>
      <c r="X56" s="6" t="s">
        <v>387</v>
      </c>
      <c r="Y56" s="5"/>
      <c r="Z56" s="5"/>
      <c r="AA56" s="5"/>
      <c r="AB56" s="5"/>
    </row>
    <row r="57">
      <c r="A57" s="6" t="s">
        <v>347</v>
      </c>
      <c r="B57" s="7" t="s">
        <v>74</v>
      </c>
      <c r="C57" s="8">
        <v>8788.0</v>
      </c>
      <c r="D57" s="9"/>
      <c r="E57" s="9"/>
      <c r="F57" s="10">
        <v>5183.346993549949</v>
      </c>
      <c r="G57" s="6"/>
      <c r="H57" s="6"/>
      <c r="I57" s="13">
        <v>59.0</v>
      </c>
      <c r="J57" s="9"/>
      <c r="K57" s="9"/>
      <c r="L57" s="11">
        <v>92.5</v>
      </c>
      <c r="M57" s="11">
        <v>7.5</v>
      </c>
      <c r="N57" s="6" t="s">
        <v>388</v>
      </c>
      <c r="O57" s="6" t="s">
        <v>389</v>
      </c>
      <c r="P57" s="6" t="s">
        <v>390</v>
      </c>
      <c r="Q57" s="6" t="s">
        <v>391</v>
      </c>
      <c r="R57" s="6" t="s">
        <v>392</v>
      </c>
      <c r="S57" s="6" t="s">
        <v>393</v>
      </c>
      <c r="T57" s="6" t="s">
        <v>394</v>
      </c>
      <c r="U57" s="6" t="s">
        <v>395</v>
      </c>
      <c r="V57" s="6" t="s">
        <v>396</v>
      </c>
      <c r="W57" s="6" t="s">
        <v>397</v>
      </c>
      <c r="X57" s="6" t="s">
        <v>398</v>
      </c>
      <c r="Y57" s="5"/>
      <c r="Z57" s="5"/>
      <c r="AA57" s="5"/>
      <c r="AB57" s="5"/>
    </row>
    <row r="58">
      <c r="A58" s="6" t="s">
        <v>347</v>
      </c>
      <c r="B58" s="7" t="s">
        <v>87</v>
      </c>
      <c r="C58" s="8">
        <v>11391.0</v>
      </c>
      <c r="D58" s="9"/>
      <c r="E58" s="9"/>
      <c r="F58" s="14">
        <v>7354.5109883333325</v>
      </c>
      <c r="G58" s="6"/>
      <c r="H58" s="6"/>
      <c r="I58" s="13">
        <v>64.6</v>
      </c>
      <c r="J58" s="9"/>
      <c r="K58" s="9"/>
      <c r="L58" s="11">
        <v>89.4</v>
      </c>
      <c r="M58" s="11">
        <v>10.6</v>
      </c>
      <c r="N58" s="6" t="s">
        <v>399</v>
      </c>
      <c r="O58" s="6" t="s">
        <v>400</v>
      </c>
      <c r="P58" s="6" t="s">
        <v>401</v>
      </c>
      <c r="Q58" s="6" t="s">
        <v>402</v>
      </c>
      <c r="R58" s="6" t="s">
        <v>403</v>
      </c>
      <c r="S58" s="6" t="s">
        <v>404</v>
      </c>
      <c r="T58" s="6" t="s">
        <v>405</v>
      </c>
      <c r="U58" s="6" t="s">
        <v>260</v>
      </c>
      <c r="V58" s="6" t="s">
        <v>406</v>
      </c>
      <c r="W58" s="6" t="s">
        <v>407</v>
      </c>
      <c r="X58" s="6" t="s">
        <v>408</v>
      </c>
      <c r="Y58" s="5"/>
      <c r="Z58" s="5"/>
      <c r="AA58" s="5"/>
      <c r="AB58" s="5"/>
    </row>
    <row r="59">
      <c r="A59" s="6" t="s">
        <v>347</v>
      </c>
      <c r="B59" s="7" t="s">
        <v>100</v>
      </c>
      <c r="C59" s="15">
        <v>2080.0</v>
      </c>
      <c r="D59" s="9"/>
      <c r="E59" s="9"/>
      <c r="F59" s="14">
        <v>1350.838132125012</v>
      </c>
      <c r="G59" s="6"/>
      <c r="H59" s="6"/>
      <c r="I59" s="13">
        <v>64.9</v>
      </c>
      <c r="J59" s="9"/>
      <c r="K59" s="9"/>
      <c r="L59" s="11">
        <v>92.1</v>
      </c>
      <c r="M59" s="11">
        <v>7.9</v>
      </c>
      <c r="N59" s="6" t="s">
        <v>409</v>
      </c>
      <c r="O59" s="6" t="s">
        <v>410</v>
      </c>
      <c r="P59" s="6" t="s">
        <v>411</v>
      </c>
      <c r="Q59" s="6" t="s">
        <v>412</v>
      </c>
      <c r="R59" s="6" t="s">
        <v>413</v>
      </c>
      <c r="S59" s="6" t="s">
        <v>414</v>
      </c>
      <c r="T59" s="6" t="s">
        <v>415</v>
      </c>
      <c r="U59" s="6" t="s">
        <v>416</v>
      </c>
      <c r="V59" s="6" t="s">
        <v>417</v>
      </c>
      <c r="W59" s="6" t="s">
        <v>418</v>
      </c>
      <c r="X59" s="6" t="s">
        <v>419</v>
      </c>
      <c r="Y59" s="5"/>
      <c r="Z59" s="5"/>
      <c r="AA59" s="5"/>
      <c r="AB59" s="5"/>
    </row>
    <row r="60">
      <c r="A60" s="6" t="s">
        <v>347</v>
      </c>
      <c r="B60" s="7" t="s">
        <v>113</v>
      </c>
      <c r="C60" s="8">
        <v>4028.0</v>
      </c>
      <c r="D60" s="9"/>
      <c r="E60" s="9"/>
      <c r="F60" s="14">
        <v>2459.668191075021</v>
      </c>
      <c r="G60" s="6"/>
      <c r="H60" s="6"/>
      <c r="I60" s="13">
        <v>61.1</v>
      </c>
      <c r="J60" s="9"/>
      <c r="K60" s="9"/>
      <c r="L60" s="11">
        <v>91.8</v>
      </c>
      <c r="M60" s="11">
        <v>8.2</v>
      </c>
      <c r="N60" s="6" t="s">
        <v>420</v>
      </c>
      <c r="O60" s="6" t="s">
        <v>421</v>
      </c>
      <c r="P60" s="6" t="s">
        <v>422</v>
      </c>
      <c r="Q60" s="6" t="s">
        <v>423</v>
      </c>
      <c r="R60" s="6" t="s">
        <v>424</v>
      </c>
      <c r="S60" s="6" t="s">
        <v>425</v>
      </c>
      <c r="T60" s="6" t="s">
        <v>426</v>
      </c>
      <c r="U60" s="6" t="s">
        <v>427</v>
      </c>
      <c r="V60" s="6" t="s">
        <v>428</v>
      </c>
      <c r="W60" s="6" t="s">
        <v>429</v>
      </c>
      <c r="X60" s="6" t="s">
        <v>430</v>
      </c>
      <c r="Y60" s="5"/>
      <c r="Z60" s="5"/>
      <c r="AA60" s="5"/>
      <c r="AB60" s="5"/>
    </row>
    <row r="61">
      <c r="A61" s="6" t="s">
        <v>347</v>
      </c>
      <c r="B61" s="7" t="s">
        <v>126</v>
      </c>
      <c r="C61" s="8">
        <v>5500.0</v>
      </c>
      <c r="D61" s="9"/>
      <c r="E61" s="9"/>
      <c r="F61" s="14">
        <v>3487.235761341749</v>
      </c>
      <c r="G61" s="6"/>
      <c r="H61" s="6"/>
      <c r="I61" s="13">
        <v>63.4</v>
      </c>
      <c r="J61" s="9"/>
      <c r="K61" s="9"/>
      <c r="L61" s="11">
        <v>93.4</v>
      </c>
      <c r="M61" s="11">
        <v>6.6</v>
      </c>
      <c r="N61" s="6" t="s">
        <v>431</v>
      </c>
      <c r="O61" s="6" t="s">
        <v>432</v>
      </c>
      <c r="P61" s="6" t="s">
        <v>433</v>
      </c>
      <c r="Q61" s="6" t="s">
        <v>434</v>
      </c>
      <c r="R61" s="6" t="s">
        <v>435</v>
      </c>
      <c r="S61" s="6" t="s">
        <v>436</v>
      </c>
      <c r="T61" s="6" t="s">
        <v>437</v>
      </c>
      <c r="U61" s="6" t="s">
        <v>47</v>
      </c>
      <c r="V61" s="6" t="s">
        <v>438</v>
      </c>
      <c r="W61" s="6" t="s">
        <v>439</v>
      </c>
      <c r="X61" s="6" t="s">
        <v>440</v>
      </c>
      <c r="Y61" s="5"/>
      <c r="Z61" s="5"/>
      <c r="AA61" s="5"/>
      <c r="AB61" s="5"/>
    </row>
    <row r="62">
      <c r="A62" s="6" t="s">
        <v>347</v>
      </c>
      <c r="B62" s="7" t="s">
        <v>139</v>
      </c>
      <c r="C62" s="8">
        <v>5538.0</v>
      </c>
      <c r="D62" s="9"/>
      <c r="E62" s="9"/>
      <c r="F62" s="14">
        <v>3587.730742491657</v>
      </c>
      <c r="G62" s="6"/>
      <c r="H62" s="6"/>
      <c r="I62" s="13">
        <v>64.8</v>
      </c>
      <c r="J62" s="9"/>
      <c r="K62" s="9"/>
      <c r="L62" s="11">
        <v>92.8</v>
      </c>
      <c r="M62" s="11">
        <v>7.2</v>
      </c>
      <c r="N62" s="6" t="s">
        <v>441</v>
      </c>
      <c r="O62" s="6" t="s">
        <v>442</v>
      </c>
      <c r="P62" s="6" t="s">
        <v>443</v>
      </c>
      <c r="Q62" s="6" t="s">
        <v>444</v>
      </c>
      <c r="R62" s="6" t="s">
        <v>445</v>
      </c>
      <c r="S62" s="6" t="s">
        <v>446</v>
      </c>
      <c r="T62" s="6" t="s">
        <v>447</v>
      </c>
      <c r="U62" s="6" t="s">
        <v>448</v>
      </c>
      <c r="V62" s="6" t="s">
        <v>449</v>
      </c>
      <c r="W62" s="6" t="s">
        <v>450</v>
      </c>
      <c r="X62" s="6" t="s">
        <v>451</v>
      </c>
      <c r="Y62" s="5"/>
      <c r="Z62" s="5"/>
      <c r="AA62" s="5"/>
      <c r="AB62" s="5"/>
    </row>
    <row r="63">
      <c r="A63" s="6" t="s">
        <v>347</v>
      </c>
      <c r="B63" s="7" t="s">
        <v>152</v>
      </c>
      <c r="C63" s="8">
        <v>3195.0</v>
      </c>
      <c r="D63" s="9"/>
      <c r="E63" s="9"/>
      <c r="F63" s="14">
        <v>2018.309184274991</v>
      </c>
      <c r="G63" s="6"/>
      <c r="H63" s="6"/>
      <c r="I63" s="13">
        <v>63.2</v>
      </c>
      <c r="J63" s="9"/>
      <c r="K63" s="9"/>
      <c r="L63" s="11">
        <v>93.4</v>
      </c>
      <c r="M63" s="11">
        <v>6.7</v>
      </c>
      <c r="N63" s="6" t="s">
        <v>452</v>
      </c>
      <c r="O63" s="6" t="s">
        <v>453</v>
      </c>
      <c r="P63" s="6" t="s">
        <v>454</v>
      </c>
      <c r="Q63" s="6" t="s">
        <v>455</v>
      </c>
      <c r="R63" s="6" t="s">
        <v>157</v>
      </c>
      <c r="S63" s="6" t="s">
        <v>456</v>
      </c>
      <c r="T63" s="6" t="s">
        <v>457</v>
      </c>
      <c r="U63" s="6" t="s">
        <v>458</v>
      </c>
      <c r="V63" s="6" t="s">
        <v>459</v>
      </c>
      <c r="W63" s="6" t="s">
        <v>460</v>
      </c>
      <c r="X63" s="6" t="s">
        <v>461</v>
      </c>
      <c r="Y63" s="5"/>
      <c r="Z63" s="5"/>
      <c r="AA63" s="5"/>
      <c r="AB63" s="5"/>
    </row>
    <row r="64">
      <c r="A64" s="6" t="s">
        <v>347</v>
      </c>
      <c r="B64" s="7" t="s">
        <v>164</v>
      </c>
      <c r="C64" s="8">
        <v>2561.0</v>
      </c>
      <c r="D64" s="9"/>
      <c r="E64" s="9"/>
      <c r="F64" s="14">
        <v>1662.6982158083338</v>
      </c>
      <c r="G64" s="6"/>
      <c r="H64" s="6"/>
      <c r="I64" s="13">
        <v>64.9</v>
      </c>
      <c r="J64" s="9"/>
      <c r="K64" s="9"/>
      <c r="L64" s="11">
        <v>96.0</v>
      </c>
      <c r="M64" s="11">
        <v>4.0</v>
      </c>
      <c r="N64" s="6" t="s">
        <v>462</v>
      </c>
      <c r="O64" s="6" t="s">
        <v>463</v>
      </c>
      <c r="P64" s="6" t="s">
        <v>464</v>
      </c>
      <c r="Q64" s="6" t="s">
        <v>465</v>
      </c>
      <c r="R64" s="6" t="s">
        <v>466</v>
      </c>
      <c r="S64" s="6" t="s">
        <v>467</v>
      </c>
      <c r="T64" s="6" t="s">
        <v>468</v>
      </c>
      <c r="U64" s="6" t="s">
        <v>469</v>
      </c>
      <c r="V64" s="6" t="s">
        <v>470</v>
      </c>
      <c r="W64" s="6" t="s">
        <v>471</v>
      </c>
      <c r="X64" s="6" t="s">
        <v>472</v>
      </c>
      <c r="Y64" s="5"/>
      <c r="Z64" s="5"/>
      <c r="AA64" s="5"/>
      <c r="AB64" s="5"/>
    </row>
    <row r="65">
      <c r="A65" s="6" t="s">
        <v>347</v>
      </c>
      <c r="B65" s="7" t="s">
        <v>177</v>
      </c>
      <c r="C65" s="8">
        <v>3452.0</v>
      </c>
      <c r="D65" s="9"/>
      <c r="E65" s="9"/>
      <c r="F65" s="14">
        <v>2409.815619950023</v>
      </c>
      <c r="G65" s="6"/>
      <c r="H65" s="6"/>
      <c r="I65" s="13">
        <v>69.8</v>
      </c>
      <c r="J65" s="9"/>
      <c r="K65" s="9"/>
      <c r="L65" s="11">
        <v>95.1</v>
      </c>
      <c r="M65" s="11">
        <v>4.9</v>
      </c>
      <c r="N65" s="6" t="s">
        <v>473</v>
      </c>
      <c r="O65" s="6" t="s">
        <v>474</v>
      </c>
      <c r="P65" s="6" t="s">
        <v>475</v>
      </c>
      <c r="Q65" s="6" t="s">
        <v>476</v>
      </c>
      <c r="R65" s="6" t="s">
        <v>477</v>
      </c>
      <c r="S65" s="6" t="s">
        <v>478</v>
      </c>
      <c r="T65" s="6" t="s">
        <v>479</v>
      </c>
      <c r="U65" s="6" t="s">
        <v>480</v>
      </c>
      <c r="V65" s="6" t="s">
        <v>481</v>
      </c>
      <c r="W65" s="6" t="s">
        <v>482</v>
      </c>
      <c r="X65" s="6" t="s">
        <v>483</v>
      </c>
      <c r="Y65" s="5"/>
      <c r="Z65" s="5"/>
      <c r="AA65" s="5"/>
      <c r="AB65" s="5"/>
    </row>
    <row r="66">
      <c r="A66" s="6" t="s">
        <v>347</v>
      </c>
      <c r="B66" s="7" t="s">
        <v>190</v>
      </c>
      <c r="C66" s="8">
        <v>3645.0</v>
      </c>
      <c r="D66" s="9"/>
      <c r="E66" s="9"/>
      <c r="F66" s="14">
        <v>2218.5986523750107</v>
      </c>
      <c r="G66" s="6"/>
      <c r="H66" s="6"/>
      <c r="I66" s="13">
        <v>60.9</v>
      </c>
      <c r="J66" s="9"/>
      <c r="K66" s="9"/>
      <c r="L66" s="11">
        <v>95.2</v>
      </c>
      <c r="M66" s="11">
        <v>4.8</v>
      </c>
      <c r="N66" s="6" t="s">
        <v>484</v>
      </c>
      <c r="O66" s="6" t="s">
        <v>485</v>
      </c>
      <c r="P66" s="6" t="s">
        <v>486</v>
      </c>
      <c r="Q66" s="6" t="s">
        <v>487</v>
      </c>
      <c r="R66" s="6" t="s">
        <v>488</v>
      </c>
      <c r="S66" s="6" t="s">
        <v>489</v>
      </c>
      <c r="T66" s="6" t="s">
        <v>490</v>
      </c>
      <c r="U66" s="6" t="s">
        <v>491</v>
      </c>
      <c r="V66" s="6" t="s">
        <v>492</v>
      </c>
      <c r="W66" s="6" t="s">
        <v>493</v>
      </c>
      <c r="X66" s="6" t="s">
        <v>494</v>
      </c>
      <c r="Y66" s="5"/>
      <c r="Z66" s="5"/>
      <c r="AA66" s="5"/>
      <c r="AB66" s="5"/>
    </row>
    <row r="67">
      <c r="A67" s="6" t="s">
        <v>347</v>
      </c>
      <c r="B67" s="7" t="s">
        <v>202</v>
      </c>
      <c r="C67" s="8">
        <v>3298.0</v>
      </c>
      <c r="D67" s="9"/>
      <c r="E67" s="9"/>
      <c r="F67" s="14">
        <v>2233.1173230500253</v>
      </c>
      <c r="G67" s="6"/>
      <c r="H67" s="6"/>
      <c r="I67" s="13">
        <v>67.7</v>
      </c>
      <c r="J67" s="9"/>
      <c r="K67" s="9"/>
      <c r="L67" s="11">
        <v>94.7</v>
      </c>
      <c r="M67" s="11">
        <v>5.3</v>
      </c>
      <c r="N67" s="6" t="s">
        <v>495</v>
      </c>
      <c r="O67" s="6" t="s">
        <v>496</v>
      </c>
      <c r="P67" s="6" t="s">
        <v>497</v>
      </c>
      <c r="Q67" s="6" t="s">
        <v>498</v>
      </c>
      <c r="R67" s="6" t="s">
        <v>499</v>
      </c>
      <c r="S67" s="6" t="s">
        <v>500</v>
      </c>
      <c r="T67" s="6" t="s">
        <v>501</v>
      </c>
      <c r="U67" s="6" t="s">
        <v>239</v>
      </c>
      <c r="V67" s="6" t="s">
        <v>502</v>
      </c>
      <c r="W67" s="6" t="s">
        <v>503</v>
      </c>
      <c r="X67" s="6" t="s">
        <v>504</v>
      </c>
      <c r="Y67" s="5"/>
      <c r="Z67" s="5"/>
      <c r="AA67" s="5"/>
      <c r="AB67" s="5"/>
    </row>
    <row r="68">
      <c r="A68" s="6" t="s">
        <v>347</v>
      </c>
      <c r="B68" s="7" t="s">
        <v>214</v>
      </c>
      <c r="C68" s="8">
        <v>1836.0</v>
      </c>
      <c r="D68" s="9"/>
      <c r="E68" s="9"/>
      <c r="F68" s="14">
        <v>1244.593936183335</v>
      </c>
      <c r="G68" s="6"/>
      <c r="H68" s="6"/>
      <c r="I68" s="13">
        <v>67.8</v>
      </c>
      <c r="J68" s="9"/>
      <c r="K68" s="9"/>
      <c r="L68" s="11">
        <v>94.3</v>
      </c>
      <c r="M68" s="11">
        <v>5.7</v>
      </c>
      <c r="N68" s="6" t="s">
        <v>505</v>
      </c>
      <c r="O68" s="6" t="s">
        <v>506</v>
      </c>
      <c r="P68" s="6" t="s">
        <v>507</v>
      </c>
      <c r="Q68" s="6" t="s">
        <v>508</v>
      </c>
      <c r="R68" s="6" t="s">
        <v>509</v>
      </c>
      <c r="S68" s="6" t="s">
        <v>510</v>
      </c>
      <c r="T68" s="6" t="s">
        <v>511</v>
      </c>
      <c r="U68" s="6" t="s">
        <v>512</v>
      </c>
      <c r="V68" s="6" t="s">
        <v>513</v>
      </c>
      <c r="W68" s="6" t="s">
        <v>514</v>
      </c>
      <c r="X68" s="6" t="s">
        <v>515</v>
      </c>
      <c r="Y68" s="5"/>
      <c r="Z68" s="5"/>
      <c r="AA68" s="5"/>
      <c r="AB68" s="5"/>
    </row>
    <row r="69">
      <c r="A69" s="6" t="s">
        <v>347</v>
      </c>
      <c r="B69" s="7" t="s">
        <v>227</v>
      </c>
      <c r="C69" s="8">
        <v>2557.0</v>
      </c>
      <c r="D69" s="9"/>
      <c r="E69" s="9"/>
      <c r="F69" s="14">
        <v>1570.1211823999927</v>
      </c>
      <c r="G69" s="6"/>
      <c r="H69" s="6"/>
      <c r="I69" s="13">
        <v>61.4</v>
      </c>
      <c r="J69" s="9"/>
      <c r="K69" s="9"/>
      <c r="L69" s="11">
        <v>90.8</v>
      </c>
      <c r="M69" s="11">
        <v>9.3</v>
      </c>
      <c r="N69" s="6" t="s">
        <v>516</v>
      </c>
      <c r="O69" s="6" t="s">
        <v>517</v>
      </c>
      <c r="P69" s="6" t="s">
        <v>518</v>
      </c>
      <c r="Q69" s="6" t="s">
        <v>519</v>
      </c>
      <c r="R69" s="6" t="s">
        <v>183</v>
      </c>
      <c r="S69" s="6" t="s">
        <v>520</v>
      </c>
      <c r="T69" s="6" t="s">
        <v>521</v>
      </c>
      <c r="U69" s="6" t="s">
        <v>522</v>
      </c>
      <c r="V69" s="6" t="s">
        <v>523</v>
      </c>
      <c r="W69" s="6" t="s">
        <v>524</v>
      </c>
      <c r="X69" s="6" t="s">
        <v>525</v>
      </c>
      <c r="Y69" s="5"/>
      <c r="Z69" s="5"/>
      <c r="AA69" s="5"/>
      <c r="AB69" s="5"/>
    </row>
    <row r="70">
      <c r="A70" s="6" t="s">
        <v>526</v>
      </c>
      <c r="B70" s="7" t="s">
        <v>25</v>
      </c>
      <c r="C70" s="9" t="s">
        <v>527</v>
      </c>
      <c r="D70" s="9" t="s">
        <v>528</v>
      </c>
      <c r="E70" s="9" t="s">
        <v>529</v>
      </c>
      <c r="F70" s="6" t="s">
        <v>530</v>
      </c>
      <c r="G70" s="6" t="s">
        <v>531</v>
      </c>
      <c r="H70" s="6" t="s">
        <v>532</v>
      </c>
      <c r="I70" s="9" t="s">
        <v>533</v>
      </c>
      <c r="J70" s="9" t="s">
        <v>534</v>
      </c>
      <c r="K70" s="9" t="s">
        <v>535</v>
      </c>
      <c r="L70" s="11">
        <v>92.8</v>
      </c>
      <c r="M70" s="11">
        <v>7.2</v>
      </c>
      <c r="N70" s="5"/>
      <c r="O70" s="5"/>
      <c r="P70" s="5"/>
      <c r="Q70" s="5"/>
      <c r="R70" s="5"/>
      <c r="S70" s="5"/>
      <c r="T70" s="6" t="s">
        <v>536</v>
      </c>
      <c r="U70" s="6" t="s">
        <v>537</v>
      </c>
      <c r="V70" s="6" t="s">
        <v>538</v>
      </c>
      <c r="W70" s="6" t="s">
        <v>539</v>
      </c>
      <c r="X70" s="6" t="s">
        <v>540</v>
      </c>
      <c r="Y70" s="5"/>
      <c r="Z70" s="5"/>
      <c r="AA70" s="5"/>
      <c r="AB70" s="5"/>
    </row>
    <row r="71">
      <c r="A71" s="6" t="s">
        <v>526</v>
      </c>
      <c r="B71" s="7" t="s">
        <v>35</v>
      </c>
      <c r="C71" s="6" t="s">
        <v>541</v>
      </c>
      <c r="D71" s="6" t="s">
        <v>542</v>
      </c>
      <c r="E71" s="6" t="s">
        <v>543</v>
      </c>
      <c r="F71" s="6" t="s">
        <v>544</v>
      </c>
      <c r="G71" s="6" t="s">
        <v>545</v>
      </c>
      <c r="H71" s="6" t="s">
        <v>546</v>
      </c>
      <c r="I71" s="9" t="s">
        <v>547</v>
      </c>
      <c r="J71" s="9" t="s">
        <v>548</v>
      </c>
      <c r="K71" s="9" t="s">
        <v>549</v>
      </c>
      <c r="L71" s="11">
        <v>96.3</v>
      </c>
      <c r="M71" s="11">
        <v>3.7</v>
      </c>
      <c r="N71" s="5"/>
      <c r="O71" s="5"/>
      <c r="P71" s="5"/>
      <c r="Q71" s="5"/>
      <c r="R71" s="5"/>
      <c r="S71" s="5"/>
      <c r="T71" s="6" t="s">
        <v>550</v>
      </c>
      <c r="U71" s="6" t="s">
        <v>551</v>
      </c>
      <c r="V71" s="6" t="s">
        <v>552</v>
      </c>
      <c r="W71" s="6" t="s">
        <v>553</v>
      </c>
      <c r="X71" s="6" t="s">
        <v>554</v>
      </c>
      <c r="Y71" s="5"/>
      <c r="Z71" s="5"/>
      <c r="AA71" s="5"/>
      <c r="AB71" s="5"/>
    </row>
    <row r="72">
      <c r="A72" s="6" t="s">
        <v>526</v>
      </c>
      <c r="B72" s="7" t="s">
        <v>48</v>
      </c>
      <c r="C72" s="6" t="s">
        <v>555</v>
      </c>
      <c r="D72" s="6" t="s">
        <v>556</v>
      </c>
      <c r="E72" s="6" t="s">
        <v>557</v>
      </c>
      <c r="F72" s="6" t="s">
        <v>558</v>
      </c>
      <c r="G72" s="6" t="s">
        <v>559</v>
      </c>
      <c r="H72" s="6" t="s">
        <v>560</v>
      </c>
      <c r="I72" s="6" t="s">
        <v>561</v>
      </c>
      <c r="J72" s="6" t="s">
        <v>562</v>
      </c>
      <c r="K72" s="6" t="s">
        <v>563</v>
      </c>
      <c r="L72" s="11">
        <v>93.9</v>
      </c>
      <c r="M72" s="11">
        <v>6.1</v>
      </c>
      <c r="N72" s="5"/>
      <c r="O72" s="5"/>
      <c r="P72" s="5"/>
      <c r="Q72" s="5"/>
      <c r="R72" s="5"/>
      <c r="S72" s="5"/>
      <c r="T72" s="6" t="s">
        <v>564</v>
      </c>
      <c r="U72" s="6" t="s">
        <v>458</v>
      </c>
      <c r="V72" s="6" t="s">
        <v>565</v>
      </c>
      <c r="W72" s="6" t="s">
        <v>566</v>
      </c>
      <c r="X72" s="6" t="s">
        <v>567</v>
      </c>
      <c r="Y72" s="5"/>
      <c r="Z72" s="5"/>
      <c r="AA72" s="5"/>
      <c r="AB72" s="5"/>
    </row>
    <row r="73">
      <c r="A73" s="6" t="s">
        <v>526</v>
      </c>
      <c r="B73" s="7" t="s">
        <v>61</v>
      </c>
      <c r="C73" s="6" t="s">
        <v>568</v>
      </c>
      <c r="D73" s="6" t="s">
        <v>569</v>
      </c>
      <c r="E73" s="6" t="s">
        <v>570</v>
      </c>
      <c r="F73" s="9" t="s">
        <v>571</v>
      </c>
      <c r="G73" s="9" t="s">
        <v>572</v>
      </c>
      <c r="H73" s="16" t="s">
        <v>573</v>
      </c>
      <c r="I73" s="9" t="s">
        <v>574</v>
      </c>
      <c r="J73" s="9" t="s">
        <v>575</v>
      </c>
      <c r="K73" s="9" t="s">
        <v>576</v>
      </c>
      <c r="L73" s="11">
        <v>96.0</v>
      </c>
      <c r="M73" s="11">
        <v>4.0</v>
      </c>
      <c r="N73" s="5"/>
      <c r="O73" s="5"/>
      <c r="P73" s="5"/>
      <c r="Q73" s="5"/>
      <c r="R73" s="5"/>
      <c r="S73" s="5"/>
      <c r="T73" s="6" t="s">
        <v>577</v>
      </c>
      <c r="U73" s="6" t="s">
        <v>293</v>
      </c>
      <c r="V73" s="6" t="s">
        <v>578</v>
      </c>
      <c r="W73" s="6" t="s">
        <v>579</v>
      </c>
      <c r="X73" s="6" t="s">
        <v>580</v>
      </c>
      <c r="Y73" s="5"/>
      <c r="Z73" s="5"/>
      <c r="AA73" s="5"/>
      <c r="AB73" s="5"/>
    </row>
    <row r="74">
      <c r="A74" s="6" t="s">
        <v>526</v>
      </c>
      <c r="B74" s="7" t="s">
        <v>74</v>
      </c>
      <c r="C74" s="6" t="s">
        <v>581</v>
      </c>
      <c r="D74" s="6" t="s">
        <v>582</v>
      </c>
      <c r="E74" s="6" t="s">
        <v>583</v>
      </c>
      <c r="F74" s="9" t="s">
        <v>584</v>
      </c>
      <c r="G74" s="9" t="s">
        <v>585</v>
      </c>
      <c r="H74" s="16" t="s">
        <v>586</v>
      </c>
      <c r="I74" s="6" t="s">
        <v>88</v>
      </c>
      <c r="J74" s="6" t="s">
        <v>587</v>
      </c>
      <c r="K74" s="6" t="s">
        <v>588</v>
      </c>
      <c r="L74" s="11">
        <v>94.8</v>
      </c>
      <c r="M74" s="11">
        <v>5.2</v>
      </c>
      <c r="N74" s="5"/>
      <c r="O74" s="5"/>
      <c r="P74" s="5"/>
      <c r="Q74" s="5"/>
      <c r="R74" s="5"/>
      <c r="S74" s="5"/>
      <c r="T74" s="6" t="s">
        <v>589</v>
      </c>
      <c r="U74" s="6" t="s">
        <v>590</v>
      </c>
      <c r="V74" s="6" t="s">
        <v>591</v>
      </c>
      <c r="W74" s="6" t="s">
        <v>592</v>
      </c>
      <c r="X74" s="6" t="s">
        <v>593</v>
      </c>
      <c r="Y74" s="5"/>
      <c r="Z74" s="5"/>
      <c r="AA74" s="5"/>
      <c r="AB74" s="5"/>
    </row>
    <row r="75">
      <c r="A75" s="6" t="s">
        <v>526</v>
      </c>
      <c r="B75" s="7" t="s">
        <v>87</v>
      </c>
      <c r="C75" s="6" t="s">
        <v>594</v>
      </c>
      <c r="D75" s="6" t="s">
        <v>595</v>
      </c>
      <c r="E75" s="6" t="s">
        <v>596</v>
      </c>
      <c r="F75" s="6" t="s">
        <v>597</v>
      </c>
      <c r="G75" s="6" t="s">
        <v>598</v>
      </c>
      <c r="H75" s="6" t="s">
        <v>599</v>
      </c>
      <c r="I75" s="6" t="s">
        <v>600</v>
      </c>
      <c r="J75" s="6" t="s">
        <v>601</v>
      </c>
      <c r="K75" s="6" t="s">
        <v>602</v>
      </c>
      <c r="L75" s="11">
        <v>93.7</v>
      </c>
      <c r="M75" s="11">
        <v>6.4</v>
      </c>
      <c r="N75" s="5"/>
      <c r="O75" s="5"/>
      <c r="P75" s="5"/>
      <c r="Q75" s="5"/>
      <c r="R75" s="5"/>
      <c r="S75" s="5"/>
      <c r="T75" s="6" t="s">
        <v>603</v>
      </c>
      <c r="U75" s="6" t="s">
        <v>604</v>
      </c>
      <c r="V75" s="6" t="s">
        <v>605</v>
      </c>
      <c r="W75" s="6" t="s">
        <v>606</v>
      </c>
      <c r="X75" s="6" t="s">
        <v>607</v>
      </c>
      <c r="Y75" s="5"/>
      <c r="Z75" s="5"/>
      <c r="AA75" s="5"/>
      <c r="AB75" s="5"/>
    </row>
    <row r="76">
      <c r="A76" s="6" t="s">
        <v>526</v>
      </c>
      <c r="B76" s="7" t="s">
        <v>100</v>
      </c>
      <c r="C76" s="6" t="s">
        <v>608</v>
      </c>
      <c r="D76" s="6" t="s">
        <v>609</v>
      </c>
      <c r="E76" s="6" t="s">
        <v>610</v>
      </c>
      <c r="F76" s="6" t="s">
        <v>611</v>
      </c>
      <c r="G76" s="6" t="s">
        <v>612</v>
      </c>
      <c r="H76" s="6" t="s">
        <v>599</v>
      </c>
      <c r="I76" s="6" t="s">
        <v>613</v>
      </c>
      <c r="J76" s="6" t="s">
        <v>614</v>
      </c>
      <c r="K76" s="6" t="s">
        <v>615</v>
      </c>
      <c r="L76" s="11">
        <v>95.5</v>
      </c>
      <c r="M76" s="11">
        <v>4.5</v>
      </c>
      <c r="N76" s="5"/>
      <c r="O76" s="5"/>
      <c r="P76" s="5"/>
      <c r="Q76" s="5"/>
      <c r="R76" s="5"/>
      <c r="S76" s="5"/>
      <c r="T76" s="6" t="s">
        <v>616</v>
      </c>
      <c r="U76" s="6" t="s">
        <v>617</v>
      </c>
      <c r="V76" s="6" t="s">
        <v>618</v>
      </c>
      <c r="W76" s="6" t="s">
        <v>619</v>
      </c>
      <c r="X76" s="6" t="s">
        <v>620</v>
      </c>
      <c r="Y76" s="5"/>
      <c r="Z76" s="5"/>
      <c r="AA76" s="5"/>
      <c r="AB76" s="5"/>
    </row>
    <row r="77">
      <c r="A77" s="6" t="s">
        <v>526</v>
      </c>
      <c r="B77" s="7" t="s">
        <v>113</v>
      </c>
      <c r="C77" s="6" t="s">
        <v>621</v>
      </c>
      <c r="D77" s="6" t="s">
        <v>622</v>
      </c>
      <c r="E77" s="6" t="s">
        <v>623</v>
      </c>
      <c r="F77" s="6" t="s">
        <v>624</v>
      </c>
      <c r="G77" s="6" t="s">
        <v>625</v>
      </c>
      <c r="H77" s="6" t="s">
        <v>626</v>
      </c>
      <c r="I77" s="6" t="s">
        <v>627</v>
      </c>
      <c r="J77" s="6" t="s">
        <v>628</v>
      </c>
      <c r="K77" s="6" t="s">
        <v>629</v>
      </c>
      <c r="L77" s="11">
        <v>94.3</v>
      </c>
      <c r="M77" s="11">
        <v>5.8</v>
      </c>
      <c r="N77" s="5"/>
      <c r="O77" s="5"/>
      <c r="P77" s="5"/>
      <c r="Q77" s="5"/>
      <c r="R77" s="5"/>
      <c r="S77" s="5"/>
      <c r="T77" s="6" t="s">
        <v>630</v>
      </c>
      <c r="U77" s="6" t="s">
        <v>631</v>
      </c>
      <c r="V77" s="6" t="s">
        <v>632</v>
      </c>
      <c r="W77" s="6" t="s">
        <v>633</v>
      </c>
      <c r="X77" s="6" t="s">
        <v>634</v>
      </c>
      <c r="Y77" s="5"/>
      <c r="Z77" s="5"/>
      <c r="AA77" s="5"/>
      <c r="AB77" s="5"/>
    </row>
    <row r="78">
      <c r="A78" s="6" t="s">
        <v>526</v>
      </c>
      <c r="B78" s="7" t="s">
        <v>126</v>
      </c>
      <c r="C78" s="6" t="s">
        <v>635</v>
      </c>
      <c r="D78" s="6" t="s">
        <v>636</v>
      </c>
      <c r="E78" s="6" t="s">
        <v>637</v>
      </c>
      <c r="F78" s="6" t="s">
        <v>638</v>
      </c>
      <c r="G78" s="6" t="s">
        <v>639</v>
      </c>
      <c r="H78" s="6" t="s">
        <v>640</v>
      </c>
      <c r="I78" s="6" t="s">
        <v>641</v>
      </c>
      <c r="J78" s="6" t="s">
        <v>642</v>
      </c>
      <c r="K78" s="6" t="s">
        <v>643</v>
      </c>
      <c r="L78" s="11">
        <v>94.8</v>
      </c>
      <c r="M78" s="11">
        <v>5.2</v>
      </c>
      <c r="N78" s="5"/>
      <c r="O78" s="5"/>
      <c r="P78" s="5"/>
      <c r="Q78" s="5"/>
      <c r="R78" s="5"/>
      <c r="S78" s="5"/>
      <c r="T78" s="6" t="s">
        <v>644</v>
      </c>
      <c r="U78" s="6" t="s">
        <v>645</v>
      </c>
      <c r="V78" s="6" t="s">
        <v>646</v>
      </c>
      <c r="W78" s="6" t="s">
        <v>647</v>
      </c>
      <c r="X78" s="6" t="s">
        <v>648</v>
      </c>
      <c r="Y78" s="5"/>
      <c r="Z78" s="5"/>
      <c r="AA78" s="5"/>
      <c r="AB78" s="5"/>
    </row>
    <row r="79">
      <c r="A79" s="6" t="s">
        <v>526</v>
      </c>
      <c r="B79" s="7" t="s">
        <v>139</v>
      </c>
      <c r="C79" s="6" t="s">
        <v>649</v>
      </c>
      <c r="D79" s="6" t="s">
        <v>650</v>
      </c>
      <c r="E79" s="6" t="s">
        <v>651</v>
      </c>
      <c r="F79" s="6" t="s">
        <v>652</v>
      </c>
      <c r="G79" s="6" t="s">
        <v>653</v>
      </c>
      <c r="H79" s="6" t="s">
        <v>654</v>
      </c>
      <c r="I79" s="6" t="s">
        <v>655</v>
      </c>
      <c r="J79" s="6" t="s">
        <v>575</v>
      </c>
      <c r="K79" s="6" t="s">
        <v>656</v>
      </c>
      <c r="L79" s="11">
        <v>95.0</v>
      </c>
      <c r="M79" s="11">
        <v>5.0</v>
      </c>
      <c r="N79" s="5"/>
      <c r="O79" s="5"/>
      <c r="P79" s="5"/>
      <c r="Q79" s="5"/>
      <c r="R79" s="5"/>
      <c r="S79" s="5"/>
      <c r="T79" s="6" t="s">
        <v>657</v>
      </c>
      <c r="U79" s="6" t="s">
        <v>658</v>
      </c>
      <c r="V79" s="6" t="s">
        <v>659</v>
      </c>
      <c r="W79" s="6" t="s">
        <v>660</v>
      </c>
      <c r="X79" s="6" t="s">
        <v>661</v>
      </c>
      <c r="Y79" s="5"/>
      <c r="Z79" s="5"/>
      <c r="AA79" s="5"/>
      <c r="AB79" s="5"/>
    </row>
    <row r="80">
      <c r="A80" s="6" t="s">
        <v>526</v>
      </c>
      <c r="B80" s="7" t="s">
        <v>152</v>
      </c>
      <c r="C80" s="6" t="s">
        <v>662</v>
      </c>
      <c r="D80" s="6" t="s">
        <v>663</v>
      </c>
      <c r="E80" s="6" t="s">
        <v>664</v>
      </c>
      <c r="F80" s="6" t="s">
        <v>665</v>
      </c>
      <c r="G80" s="6" t="s">
        <v>666</v>
      </c>
      <c r="H80" s="6" t="s">
        <v>626</v>
      </c>
      <c r="I80" s="6" t="s">
        <v>667</v>
      </c>
      <c r="J80" s="6" t="s">
        <v>668</v>
      </c>
      <c r="K80" s="6" t="s">
        <v>669</v>
      </c>
      <c r="L80" s="11">
        <v>95.1</v>
      </c>
      <c r="M80" s="11">
        <v>4.9</v>
      </c>
      <c r="N80" s="5"/>
      <c r="O80" s="5"/>
      <c r="P80" s="5"/>
      <c r="Q80" s="5"/>
      <c r="R80" s="5"/>
      <c r="S80" s="5"/>
      <c r="T80" s="6" t="s">
        <v>314</v>
      </c>
      <c r="U80" s="6" t="s">
        <v>670</v>
      </c>
      <c r="V80" s="6" t="s">
        <v>671</v>
      </c>
      <c r="W80" s="6" t="s">
        <v>672</v>
      </c>
      <c r="X80" s="6" t="s">
        <v>673</v>
      </c>
      <c r="Y80" s="5"/>
      <c r="Z80" s="5"/>
      <c r="AA80" s="5"/>
      <c r="AB80" s="5"/>
    </row>
    <row r="81">
      <c r="A81" s="6" t="s">
        <v>526</v>
      </c>
      <c r="B81" s="7" t="s">
        <v>164</v>
      </c>
      <c r="C81" s="6" t="s">
        <v>674</v>
      </c>
      <c r="D81" s="6" t="s">
        <v>675</v>
      </c>
      <c r="E81" s="6" t="s">
        <v>676</v>
      </c>
      <c r="F81" s="6" t="s">
        <v>677</v>
      </c>
      <c r="G81" s="6" t="s">
        <v>678</v>
      </c>
      <c r="H81" s="6" t="s">
        <v>679</v>
      </c>
      <c r="I81" s="6" t="s">
        <v>680</v>
      </c>
      <c r="J81" s="6" t="s">
        <v>681</v>
      </c>
      <c r="K81" s="6" t="s">
        <v>682</v>
      </c>
      <c r="L81" s="11">
        <v>95.9</v>
      </c>
      <c r="M81" s="11">
        <v>4.1</v>
      </c>
      <c r="N81" s="5"/>
      <c r="O81" s="5"/>
      <c r="P81" s="5"/>
      <c r="Q81" s="5"/>
      <c r="R81" s="5"/>
      <c r="S81" s="5"/>
      <c r="T81" s="6" t="s">
        <v>683</v>
      </c>
      <c r="U81" s="6" t="s">
        <v>684</v>
      </c>
      <c r="V81" s="6" t="s">
        <v>685</v>
      </c>
      <c r="W81" s="6" t="s">
        <v>686</v>
      </c>
      <c r="X81" s="6" t="s">
        <v>687</v>
      </c>
      <c r="Y81" s="5"/>
      <c r="Z81" s="5"/>
      <c r="AA81" s="5"/>
      <c r="AB81" s="5"/>
    </row>
    <row r="82">
      <c r="A82" s="6" t="s">
        <v>526</v>
      </c>
      <c r="B82" s="7" t="s">
        <v>177</v>
      </c>
      <c r="C82" s="6" t="s">
        <v>688</v>
      </c>
      <c r="D82" s="6" t="s">
        <v>689</v>
      </c>
      <c r="E82" s="6" t="s">
        <v>690</v>
      </c>
      <c r="F82" s="6" t="s">
        <v>691</v>
      </c>
      <c r="G82" s="6" t="s">
        <v>692</v>
      </c>
      <c r="H82" s="6" t="s">
        <v>599</v>
      </c>
      <c r="I82" s="6" t="s">
        <v>693</v>
      </c>
      <c r="J82" s="6" t="s">
        <v>694</v>
      </c>
      <c r="K82" s="6" t="s">
        <v>695</v>
      </c>
      <c r="L82" s="11">
        <v>95.7</v>
      </c>
      <c r="M82" s="11">
        <v>4.3</v>
      </c>
      <c r="N82" s="5"/>
      <c r="O82" s="5"/>
      <c r="P82" s="5"/>
      <c r="Q82" s="5"/>
      <c r="R82" s="5"/>
      <c r="S82" s="5"/>
      <c r="T82" s="6" t="s">
        <v>696</v>
      </c>
      <c r="U82" s="6" t="s">
        <v>697</v>
      </c>
      <c r="V82" s="6" t="s">
        <v>698</v>
      </c>
      <c r="W82" s="6" t="s">
        <v>699</v>
      </c>
      <c r="X82" s="6" t="s">
        <v>700</v>
      </c>
      <c r="Y82" s="5"/>
      <c r="Z82" s="5"/>
      <c r="AA82" s="5"/>
      <c r="AB82" s="5"/>
    </row>
    <row r="83">
      <c r="A83" s="6" t="s">
        <v>526</v>
      </c>
      <c r="B83" s="7" t="s">
        <v>190</v>
      </c>
      <c r="C83" s="6" t="s">
        <v>701</v>
      </c>
      <c r="D83" s="6" t="s">
        <v>702</v>
      </c>
      <c r="E83" s="6" t="s">
        <v>703</v>
      </c>
      <c r="F83" s="6" t="s">
        <v>704</v>
      </c>
      <c r="G83" s="6" t="s">
        <v>705</v>
      </c>
      <c r="H83" s="6" t="s">
        <v>586</v>
      </c>
      <c r="I83" s="6" t="s">
        <v>706</v>
      </c>
      <c r="J83" s="6" t="s">
        <v>707</v>
      </c>
      <c r="K83" s="6" t="s">
        <v>708</v>
      </c>
      <c r="L83" s="11">
        <v>96.0</v>
      </c>
      <c r="M83" s="11">
        <v>4.0</v>
      </c>
      <c r="N83" s="5"/>
      <c r="O83" s="5"/>
      <c r="P83" s="5"/>
      <c r="Q83" s="5"/>
      <c r="R83" s="5"/>
      <c r="S83" s="5"/>
      <c r="T83" s="6" t="s">
        <v>709</v>
      </c>
      <c r="U83" s="6" t="s">
        <v>710</v>
      </c>
      <c r="V83" s="6" t="s">
        <v>711</v>
      </c>
      <c r="W83" s="6" t="s">
        <v>712</v>
      </c>
      <c r="X83" s="6" t="s">
        <v>713</v>
      </c>
      <c r="Y83" s="5"/>
      <c r="Z83" s="5"/>
      <c r="AA83" s="5"/>
      <c r="AB83" s="5"/>
    </row>
    <row r="84">
      <c r="A84" s="6" t="s">
        <v>526</v>
      </c>
      <c r="B84" s="7" t="s">
        <v>202</v>
      </c>
      <c r="C84" s="6" t="s">
        <v>714</v>
      </c>
      <c r="D84" s="6" t="s">
        <v>715</v>
      </c>
      <c r="E84" s="6" t="s">
        <v>716</v>
      </c>
      <c r="F84" s="6" t="s">
        <v>717</v>
      </c>
      <c r="G84" s="6" t="s">
        <v>718</v>
      </c>
      <c r="H84" s="6" t="s">
        <v>640</v>
      </c>
      <c r="I84" s="6" t="s">
        <v>719</v>
      </c>
      <c r="J84" s="6" t="s">
        <v>720</v>
      </c>
      <c r="K84" s="6" t="s">
        <v>721</v>
      </c>
      <c r="L84" s="11">
        <v>96.3</v>
      </c>
      <c r="M84" s="11">
        <v>3.7</v>
      </c>
      <c r="N84" s="5"/>
      <c r="O84" s="5"/>
      <c r="P84" s="5"/>
      <c r="Q84" s="5"/>
      <c r="R84" s="5"/>
      <c r="S84" s="5"/>
      <c r="T84" s="6" t="s">
        <v>722</v>
      </c>
      <c r="U84" s="6" t="s">
        <v>723</v>
      </c>
      <c r="V84" s="6" t="s">
        <v>724</v>
      </c>
      <c r="W84" s="6" t="s">
        <v>725</v>
      </c>
      <c r="X84" s="6" t="s">
        <v>726</v>
      </c>
      <c r="Y84" s="5"/>
      <c r="Z84" s="5"/>
      <c r="AA84" s="5"/>
      <c r="AB84" s="5"/>
    </row>
    <row r="85">
      <c r="A85" s="6" t="s">
        <v>526</v>
      </c>
      <c r="B85" s="7" t="s">
        <v>214</v>
      </c>
      <c r="C85" s="6" t="s">
        <v>727</v>
      </c>
      <c r="D85" s="6" t="s">
        <v>728</v>
      </c>
      <c r="E85" s="6" t="s">
        <v>729</v>
      </c>
      <c r="F85" s="6" t="s">
        <v>730</v>
      </c>
      <c r="G85" s="6" t="s">
        <v>731</v>
      </c>
      <c r="H85" s="6" t="s">
        <v>640</v>
      </c>
      <c r="I85" s="6" t="s">
        <v>732</v>
      </c>
      <c r="J85" s="6" t="s">
        <v>733</v>
      </c>
      <c r="K85" s="6" t="s">
        <v>734</v>
      </c>
      <c r="L85" s="11">
        <v>95.6</v>
      </c>
      <c r="M85" s="11">
        <v>4.4</v>
      </c>
      <c r="N85" s="5"/>
      <c r="O85" s="5"/>
      <c r="P85" s="5"/>
      <c r="Q85" s="5"/>
      <c r="R85" s="5"/>
      <c r="S85" s="5"/>
      <c r="T85" s="6" t="s">
        <v>735</v>
      </c>
      <c r="U85" s="6" t="s">
        <v>736</v>
      </c>
      <c r="V85" s="6" t="s">
        <v>737</v>
      </c>
      <c r="W85" s="6" t="s">
        <v>738</v>
      </c>
      <c r="X85" s="6" t="s">
        <v>739</v>
      </c>
      <c r="Y85" s="5"/>
      <c r="Z85" s="5"/>
      <c r="AA85" s="5"/>
      <c r="AB85" s="5"/>
    </row>
    <row r="86">
      <c r="A86" s="6" t="s">
        <v>526</v>
      </c>
      <c r="B86" s="7" t="s">
        <v>227</v>
      </c>
      <c r="C86" s="6" t="s">
        <v>740</v>
      </c>
      <c r="D86" s="6" t="s">
        <v>741</v>
      </c>
      <c r="E86" s="6" t="s">
        <v>742</v>
      </c>
      <c r="F86" s="6" t="s">
        <v>743</v>
      </c>
      <c r="G86" s="6" t="s">
        <v>744</v>
      </c>
      <c r="H86" s="6" t="s">
        <v>573</v>
      </c>
      <c r="I86" s="6" t="s">
        <v>745</v>
      </c>
      <c r="J86" s="6" t="s">
        <v>746</v>
      </c>
      <c r="K86" s="6" t="s">
        <v>747</v>
      </c>
      <c r="L86" s="11">
        <v>94.2</v>
      </c>
      <c r="M86" s="11">
        <v>5.8</v>
      </c>
      <c r="N86" s="5"/>
      <c r="O86" s="5"/>
      <c r="P86" s="5"/>
      <c r="Q86" s="5"/>
      <c r="R86" s="5"/>
      <c r="S86" s="5"/>
      <c r="T86" s="6" t="s">
        <v>748</v>
      </c>
      <c r="U86" s="6" t="s">
        <v>749</v>
      </c>
      <c r="V86" s="6" t="s">
        <v>750</v>
      </c>
      <c r="W86" s="6" t="s">
        <v>751</v>
      </c>
      <c r="X86" s="6" t="s">
        <v>363</v>
      </c>
      <c r="Y86" s="5"/>
      <c r="Z86" s="5"/>
      <c r="AA86" s="5"/>
      <c r="AB86" s="5"/>
    </row>
    <row r="87">
      <c r="A87" s="6" t="s">
        <v>752</v>
      </c>
      <c r="B87" s="7" t="s">
        <v>25</v>
      </c>
      <c r="C87" s="6" t="s">
        <v>753</v>
      </c>
      <c r="D87" s="6" t="s">
        <v>754</v>
      </c>
      <c r="E87" s="6" t="s">
        <v>755</v>
      </c>
      <c r="F87" s="6" t="s">
        <v>756</v>
      </c>
      <c r="G87" s="6" t="s">
        <v>757</v>
      </c>
      <c r="H87" s="6" t="s">
        <v>758</v>
      </c>
      <c r="I87" s="6" t="s">
        <v>759</v>
      </c>
      <c r="J87" s="6" t="s">
        <v>760</v>
      </c>
      <c r="K87" s="6" t="s">
        <v>761</v>
      </c>
      <c r="L87" s="11">
        <v>94.1</v>
      </c>
      <c r="M87" s="7" t="s">
        <v>762</v>
      </c>
      <c r="N87" s="6" t="s">
        <v>763</v>
      </c>
      <c r="O87" s="6" t="s">
        <v>764</v>
      </c>
      <c r="P87" s="6" t="s">
        <v>765</v>
      </c>
      <c r="Q87" s="5"/>
      <c r="R87" s="5"/>
      <c r="S87" s="5"/>
      <c r="T87" s="6" t="s">
        <v>766</v>
      </c>
      <c r="U87" s="6" t="s">
        <v>767</v>
      </c>
      <c r="V87" s="6" t="s">
        <v>768</v>
      </c>
      <c r="W87" s="6" t="s">
        <v>769</v>
      </c>
      <c r="X87" s="6" t="s">
        <v>770</v>
      </c>
      <c r="Y87" s="5"/>
      <c r="Z87" s="5"/>
      <c r="AA87" s="5"/>
      <c r="AB87" s="5"/>
    </row>
    <row r="88">
      <c r="A88" s="6" t="s">
        <v>752</v>
      </c>
      <c r="B88" s="7" t="s">
        <v>35</v>
      </c>
      <c r="C88" s="6" t="s">
        <v>771</v>
      </c>
      <c r="D88" s="6" t="s">
        <v>772</v>
      </c>
      <c r="E88" s="6" t="s">
        <v>773</v>
      </c>
      <c r="F88" s="6" t="s">
        <v>774</v>
      </c>
      <c r="G88" s="6" t="s">
        <v>775</v>
      </c>
      <c r="H88" s="6" t="s">
        <v>776</v>
      </c>
      <c r="I88" s="6" t="s">
        <v>777</v>
      </c>
      <c r="J88" s="6" t="s">
        <v>778</v>
      </c>
      <c r="K88" s="6" t="s">
        <v>779</v>
      </c>
      <c r="L88" s="11">
        <v>97.2</v>
      </c>
      <c r="M88" s="7" t="s">
        <v>780</v>
      </c>
      <c r="N88" s="6" t="s">
        <v>781</v>
      </c>
      <c r="O88" s="6" t="s">
        <v>782</v>
      </c>
      <c r="P88" s="6" t="s">
        <v>783</v>
      </c>
      <c r="Q88" s="6" t="s">
        <v>784</v>
      </c>
      <c r="R88" s="6" t="s">
        <v>785</v>
      </c>
      <c r="S88" s="6" t="s">
        <v>786</v>
      </c>
      <c r="T88" s="6" t="s">
        <v>787</v>
      </c>
      <c r="U88" s="6" t="s">
        <v>788</v>
      </c>
      <c r="V88" s="6" t="s">
        <v>789</v>
      </c>
      <c r="W88" s="6" t="s">
        <v>790</v>
      </c>
      <c r="X88" s="6" t="s">
        <v>791</v>
      </c>
      <c r="Y88" s="5"/>
      <c r="Z88" s="5"/>
      <c r="AA88" s="5"/>
      <c r="AB88" s="5"/>
    </row>
    <row r="89">
      <c r="A89" s="6" t="s">
        <v>752</v>
      </c>
      <c r="B89" s="7" t="s">
        <v>48</v>
      </c>
      <c r="C89" s="6" t="s">
        <v>792</v>
      </c>
      <c r="D89" s="6" t="s">
        <v>793</v>
      </c>
      <c r="E89" s="6" t="s">
        <v>794</v>
      </c>
      <c r="F89" s="6" t="s">
        <v>795</v>
      </c>
      <c r="G89" s="6" t="s">
        <v>796</v>
      </c>
      <c r="H89" s="6" t="s">
        <v>797</v>
      </c>
      <c r="I89" s="6" t="s">
        <v>798</v>
      </c>
      <c r="J89" s="6" t="s">
        <v>799</v>
      </c>
      <c r="K89" s="6" t="s">
        <v>800</v>
      </c>
      <c r="L89" s="11">
        <v>95.0</v>
      </c>
      <c r="M89" s="7" t="s">
        <v>573</v>
      </c>
      <c r="N89" s="6" t="s">
        <v>801</v>
      </c>
      <c r="O89" s="6" t="s">
        <v>129</v>
      </c>
      <c r="P89" s="6" t="s">
        <v>765</v>
      </c>
      <c r="Q89" s="6" t="s">
        <v>802</v>
      </c>
      <c r="R89" s="6" t="s">
        <v>803</v>
      </c>
      <c r="S89" s="6" t="s">
        <v>804</v>
      </c>
      <c r="T89" s="6" t="s">
        <v>805</v>
      </c>
      <c r="U89" s="6" t="s">
        <v>806</v>
      </c>
      <c r="V89" s="6" t="s">
        <v>807</v>
      </c>
      <c r="W89" s="6" t="s">
        <v>808</v>
      </c>
      <c r="X89" s="6" t="s">
        <v>809</v>
      </c>
      <c r="Y89" s="5"/>
      <c r="Z89" s="5"/>
      <c r="AA89" s="5"/>
      <c r="AB89" s="5"/>
    </row>
    <row r="90">
      <c r="A90" s="6" t="s">
        <v>752</v>
      </c>
      <c r="B90" s="7" t="s">
        <v>61</v>
      </c>
      <c r="C90" s="6" t="s">
        <v>810</v>
      </c>
      <c r="D90" s="6" t="s">
        <v>811</v>
      </c>
      <c r="E90" s="6" t="s">
        <v>812</v>
      </c>
      <c r="F90" s="6" t="s">
        <v>813</v>
      </c>
      <c r="G90" s="6" t="s">
        <v>814</v>
      </c>
      <c r="H90" s="6" t="s">
        <v>815</v>
      </c>
      <c r="I90" s="6" t="s">
        <v>816</v>
      </c>
      <c r="J90" s="6" t="s">
        <v>817</v>
      </c>
      <c r="K90" s="6" t="s">
        <v>818</v>
      </c>
      <c r="L90" s="11">
        <v>97.6</v>
      </c>
      <c r="M90" s="7" t="s">
        <v>819</v>
      </c>
      <c r="N90" s="6" t="s">
        <v>820</v>
      </c>
      <c r="O90" s="6" t="s">
        <v>821</v>
      </c>
      <c r="P90" s="6" t="s">
        <v>822</v>
      </c>
      <c r="Q90" s="6" t="s">
        <v>823</v>
      </c>
      <c r="R90" s="6" t="s">
        <v>145</v>
      </c>
      <c r="S90" s="6" t="s">
        <v>824</v>
      </c>
      <c r="T90" s="6" t="s">
        <v>825</v>
      </c>
      <c r="U90" s="6" t="s">
        <v>826</v>
      </c>
      <c r="V90" s="6" t="s">
        <v>827</v>
      </c>
      <c r="W90" s="6" t="s">
        <v>828</v>
      </c>
      <c r="X90" s="6" t="s">
        <v>829</v>
      </c>
      <c r="Y90" s="5"/>
      <c r="Z90" s="5"/>
      <c r="AA90" s="5"/>
      <c r="AB90" s="5"/>
    </row>
    <row r="91">
      <c r="A91" s="6" t="s">
        <v>752</v>
      </c>
      <c r="B91" s="7" t="s">
        <v>74</v>
      </c>
      <c r="C91" s="6" t="s">
        <v>830</v>
      </c>
      <c r="D91" s="6" t="s">
        <v>831</v>
      </c>
      <c r="E91" s="6" t="s">
        <v>832</v>
      </c>
      <c r="F91" s="6" t="s">
        <v>833</v>
      </c>
      <c r="G91" s="6" t="s">
        <v>834</v>
      </c>
      <c r="H91" s="6" t="s">
        <v>835</v>
      </c>
      <c r="I91" s="6" t="s">
        <v>836</v>
      </c>
      <c r="J91" s="6" t="s">
        <v>837</v>
      </c>
      <c r="K91" s="6" t="s">
        <v>838</v>
      </c>
      <c r="L91" s="11">
        <v>95.8</v>
      </c>
      <c r="M91" s="7" t="s">
        <v>839</v>
      </c>
      <c r="N91" s="6" t="s">
        <v>840</v>
      </c>
      <c r="O91" s="6" t="s">
        <v>841</v>
      </c>
      <c r="P91" s="6" t="s">
        <v>842</v>
      </c>
      <c r="Q91" s="6" t="s">
        <v>843</v>
      </c>
      <c r="R91" s="6" t="s">
        <v>844</v>
      </c>
      <c r="S91" s="6" t="s">
        <v>845</v>
      </c>
      <c r="T91" s="6" t="s">
        <v>846</v>
      </c>
      <c r="U91" s="6" t="s">
        <v>847</v>
      </c>
      <c r="V91" s="6" t="s">
        <v>848</v>
      </c>
      <c r="W91" s="6" t="s">
        <v>849</v>
      </c>
      <c r="X91" s="6" t="s">
        <v>850</v>
      </c>
      <c r="Y91" s="5"/>
      <c r="Z91" s="5"/>
      <c r="AA91" s="5"/>
      <c r="AB91" s="5"/>
    </row>
    <row r="92">
      <c r="A92" s="6" t="s">
        <v>752</v>
      </c>
      <c r="B92" s="7" t="s">
        <v>87</v>
      </c>
      <c r="C92" s="6" t="s">
        <v>851</v>
      </c>
      <c r="D92" s="6" t="s">
        <v>852</v>
      </c>
      <c r="E92" s="6" t="s">
        <v>853</v>
      </c>
      <c r="F92" s="6" t="s">
        <v>854</v>
      </c>
      <c r="G92" s="6" t="s">
        <v>855</v>
      </c>
      <c r="H92" s="6" t="s">
        <v>856</v>
      </c>
      <c r="I92" s="6" t="s">
        <v>857</v>
      </c>
      <c r="J92" s="6" t="s">
        <v>858</v>
      </c>
      <c r="K92" s="6" t="s">
        <v>859</v>
      </c>
      <c r="L92" s="11">
        <v>94.6</v>
      </c>
      <c r="M92" s="7" t="s">
        <v>860</v>
      </c>
      <c r="N92" s="6" t="s">
        <v>861</v>
      </c>
      <c r="O92" s="6" t="s">
        <v>862</v>
      </c>
      <c r="P92" s="6" t="s">
        <v>863</v>
      </c>
      <c r="Q92" s="6" t="s">
        <v>864</v>
      </c>
      <c r="R92" s="6" t="s">
        <v>865</v>
      </c>
      <c r="S92" s="6" t="s">
        <v>866</v>
      </c>
      <c r="T92" s="6" t="s">
        <v>867</v>
      </c>
      <c r="U92" s="6" t="s">
        <v>868</v>
      </c>
      <c r="V92" s="6" t="s">
        <v>869</v>
      </c>
      <c r="W92" s="6" t="s">
        <v>870</v>
      </c>
      <c r="X92" s="6" t="s">
        <v>871</v>
      </c>
      <c r="Y92" s="5"/>
      <c r="Z92" s="5"/>
      <c r="AA92" s="5"/>
      <c r="AB92" s="5"/>
    </row>
    <row r="93">
      <c r="A93" s="6" t="s">
        <v>752</v>
      </c>
      <c r="B93" s="7" t="s">
        <v>100</v>
      </c>
      <c r="C93" s="6" t="s">
        <v>872</v>
      </c>
      <c r="D93" s="6" t="s">
        <v>873</v>
      </c>
      <c r="E93" s="6" t="s">
        <v>874</v>
      </c>
      <c r="F93" s="6" t="s">
        <v>875</v>
      </c>
      <c r="G93" s="6" t="s">
        <v>876</v>
      </c>
      <c r="H93" s="6" t="s">
        <v>877</v>
      </c>
      <c r="I93" s="6" t="s">
        <v>878</v>
      </c>
      <c r="J93" s="6" t="s">
        <v>879</v>
      </c>
      <c r="K93" s="6" t="s">
        <v>880</v>
      </c>
      <c r="L93" s="11">
        <v>96.4</v>
      </c>
      <c r="M93" s="7" t="s">
        <v>881</v>
      </c>
      <c r="N93" s="6" t="s">
        <v>882</v>
      </c>
      <c r="O93" s="6" t="s">
        <v>883</v>
      </c>
      <c r="P93" s="6" t="s">
        <v>884</v>
      </c>
      <c r="Q93" s="6" t="s">
        <v>885</v>
      </c>
      <c r="R93" s="6" t="s">
        <v>886</v>
      </c>
      <c r="S93" s="6" t="s">
        <v>887</v>
      </c>
      <c r="T93" s="6" t="s">
        <v>888</v>
      </c>
      <c r="U93" s="6" t="s">
        <v>889</v>
      </c>
      <c r="V93" s="6" t="s">
        <v>890</v>
      </c>
      <c r="W93" s="6" t="s">
        <v>891</v>
      </c>
      <c r="X93" s="6" t="s">
        <v>892</v>
      </c>
      <c r="Y93" s="5"/>
      <c r="Z93" s="5"/>
      <c r="AA93" s="5"/>
      <c r="AB93" s="5"/>
    </row>
    <row r="94">
      <c r="A94" s="6" t="s">
        <v>752</v>
      </c>
      <c r="B94" s="7" t="s">
        <v>113</v>
      </c>
      <c r="C94" s="6" t="s">
        <v>893</v>
      </c>
      <c r="D94" s="6" t="s">
        <v>894</v>
      </c>
      <c r="E94" s="6" t="s">
        <v>895</v>
      </c>
      <c r="F94" s="6" t="s">
        <v>896</v>
      </c>
      <c r="G94" s="6" t="s">
        <v>897</v>
      </c>
      <c r="H94" s="6" t="s">
        <v>898</v>
      </c>
      <c r="I94" s="6" t="s">
        <v>899</v>
      </c>
      <c r="J94" s="6" t="s">
        <v>778</v>
      </c>
      <c r="K94" s="6" t="s">
        <v>900</v>
      </c>
      <c r="L94" s="11">
        <v>95.2</v>
      </c>
      <c r="M94" s="7" t="s">
        <v>901</v>
      </c>
      <c r="N94" s="6" t="s">
        <v>902</v>
      </c>
      <c r="O94" s="6" t="s">
        <v>903</v>
      </c>
      <c r="P94" s="6" t="s">
        <v>904</v>
      </c>
      <c r="Q94" s="6" t="s">
        <v>905</v>
      </c>
      <c r="R94" s="6" t="s">
        <v>906</v>
      </c>
      <c r="S94" s="6" t="s">
        <v>907</v>
      </c>
      <c r="T94" s="6" t="s">
        <v>908</v>
      </c>
      <c r="U94" s="6" t="s">
        <v>909</v>
      </c>
      <c r="V94" s="6" t="s">
        <v>910</v>
      </c>
      <c r="W94" s="6" t="s">
        <v>911</v>
      </c>
      <c r="X94" s="6" t="s">
        <v>912</v>
      </c>
      <c r="Y94" s="5"/>
      <c r="Z94" s="5"/>
      <c r="AA94" s="5"/>
      <c r="AB94" s="5"/>
    </row>
    <row r="95">
      <c r="A95" s="6" t="s">
        <v>752</v>
      </c>
      <c r="B95" s="7" t="s">
        <v>126</v>
      </c>
      <c r="C95" s="6" t="s">
        <v>913</v>
      </c>
      <c r="D95" s="6" t="s">
        <v>914</v>
      </c>
      <c r="E95" s="6" t="s">
        <v>915</v>
      </c>
      <c r="F95" s="6" t="s">
        <v>916</v>
      </c>
      <c r="G95" s="6" t="s">
        <v>917</v>
      </c>
      <c r="H95" s="6" t="s">
        <v>918</v>
      </c>
      <c r="I95" s="6" t="s">
        <v>919</v>
      </c>
      <c r="J95" s="6" t="s">
        <v>628</v>
      </c>
      <c r="K95" s="6" t="s">
        <v>920</v>
      </c>
      <c r="L95" s="11">
        <v>95.9</v>
      </c>
      <c r="M95" s="7" t="s">
        <v>626</v>
      </c>
      <c r="N95" s="6" t="s">
        <v>921</v>
      </c>
      <c r="O95" s="6" t="s">
        <v>922</v>
      </c>
      <c r="P95" s="6" t="s">
        <v>923</v>
      </c>
      <c r="Q95" s="6" t="s">
        <v>924</v>
      </c>
      <c r="R95" s="6" t="s">
        <v>925</v>
      </c>
      <c r="S95" s="6" t="s">
        <v>926</v>
      </c>
      <c r="T95" s="6" t="s">
        <v>927</v>
      </c>
      <c r="U95" s="6" t="s">
        <v>928</v>
      </c>
      <c r="V95" s="6" t="s">
        <v>929</v>
      </c>
      <c r="W95" s="6" t="s">
        <v>930</v>
      </c>
      <c r="X95" s="6" t="s">
        <v>931</v>
      </c>
      <c r="Y95" s="5"/>
      <c r="Z95" s="5"/>
      <c r="AA95" s="5"/>
      <c r="AB95" s="5"/>
    </row>
    <row r="96">
      <c r="A96" s="6" t="s">
        <v>752</v>
      </c>
      <c r="B96" s="7" t="s">
        <v>139</v>
      </c>
      <c r="C96" s="6" t="s">
        <v>932</v>
      </c>
      <c r="D96" s="6" t="s">
        <v>933</v>
      </c>
      <c r="E96" s="6" t="s">
        <v>934</v>
      </c>
      <c r="F96" s="6" t="s">
        <v>935</v>
      </c>
      <c r="G96" s="6" t="s">
        <v>936</v>
      </c>
      <c r="H96" s="6" t="s">
        <v>937</v>
      </c>
      <c r="I96" s="6" t="s">
        <v>938</v>
      </c>
      <c r="J96" s="6" t="s">
        <v>939</v>
      </c>
      <c r="K96" s="6" t="s">
        <v>940</v>
      </c>
      <c r="L96" s="11">
        <v>96.4</v>
      </c>
      <c r="M96" s="7" t="s">
        <v>881</v>
      </c>
      <c r="N96" s="6" t="s">
        <v>941</v>
      </c>
      <c r="O96" s="6" t="s">
        <v>942</v>
      </c>
      <c r="P96" s="6" t="s">
        <v>943</v>
      </c>
      <c r="Q96" s="6" t="s">
        <v>944</v>
      </c>
      <c r="R96" s="6" t="s">
        <v>945</v>
      </c>
      <c r="S96" s="6" t="s">
        <v>946</v>
      </c>
      <c r="T96" s="6" t="s">
        <v>947</v>
      </c>
      <c r="U96" s="6" t="s">
        <v>948</v>
      </c>
      <c r="V96" s="6" t="s">
        <v>949</v>
      </c>
      <c r="W96" s="6" t="s">
        <v>950</v>
      </c>
      <c r="X96" s="6" t="s">
        <v>951</v>
      </c>
      <c r="Y96" s="5"/>
      <c r="Z96" s="5"/>
      <c r="AA96" s="5"/>
      <c r="AB96" s="5"/>
    </row>
    <row r="97">
      <c r="A97" s="6" t="s">
        <v>752</v>
      </c>
      <c r="B97" s="7" t="s">
        <v>152</v>
      </c>
      <c r="C97" s="6" t="s">
        <v>952</v>
      </c>
      <c r="D97" s="6" t="s">
        <v>953</v>
      </c>
      <c r="E97" s="6" t="s">
        <v>954</v>
      </c>
      <c r="F97" s="6" t="s">
        <v>955</v>
      </c>
      <c r="G97" s="6" t="s">
        <v>956</v>
      </c>
      <c r="H97" s="6" t="s">
        <v>957</v>
      </c>
      <c r="I97" s="6" t="s">
        <v>958</v>
      </c>
      <c r="J97" s="6" t="s">
        <v>959</v>
      </c>
      <c r="K97" s="6" t="s">
        <v>960</v>
      </c>
      <c r="L97" s="11">
        <v>96.2</v>
      </c>
      <c r="M97" s="7" t="s">
        <v>640</v>
      </c>
      <c r="N97" s="6" t="s">
        <v>961</v>
      </c>
      <c r="O97" s="6" t="s">
        <v>962</v>
      </c>
      <c r="P97" s="6" t="s">
        <v>963</v>
      </c>
      <c r="Q97" s="6" t="s">
        <v>964</v>
      </c>
      <c r="R97" s="6" t="s">
        <v>157</v>
      </c>
      <c r="S97" s="6" t="s">
        <v>965</v>
      </c>
      <c r="T97" s="6" t="s">
        <v>966</v>
      </c>
      <c r="U97" s="6" t="s">
        <v>967</v>
      </c>
      <c r="V97" s="6" t="s">
        <v>968</v>
      </c>
      <c r="W97" s="6" t="s">
        <v>969</v>
      </c>
      <c r="X97" s="6" t="s">
        <v>970</v>
      </c>
      <c r="Y97" s="5"/>
      <c r="Z97" s="5"/>
      <c r="AA97" s="5"/>
      <c r="AB97" s="5"/>
    </row>
    <row r="98">
      <c r="A98" s="6" t="s">
        <v>752</v>
      </c>
      <c r="B98" s="7" t="s">
        <v>164</v>
      </c>
      <c r="C98" s="6" t="s">
        <v>971</v>
      </c>
      <c r="D98" s="6" t="s">
        <v>972</v>
      </c>
      <c r="E98" s="6" t="s">
        <v>973</v>
      </c>
      <c r="F98" s="6" t="s">
        <v>974</v>
      </c>
      <c r="G98" s="6" t="s">
        <v>975</v>
      </c>
      <c r="H98" s="6" t="s">
        <v>976</v>
      </c>
      <c r="I98" s="6" t="s">
        <v>977</v>
      </c>
      <c r="J98" s="6" t="s">
        <v>978</v>
      </c>
      <c r="K98" s="6" t="s">
        <v>979</v>
      </c>
      <c r="L98" s="11">
        <v>96.9</v>
      </c>
      <c r="M98" s="7" t="s">
        <v>980</v>
      </c>
      <c r="N98" s="6" t="s">
        <v>981</v>
      </c>
      <c r="O98" s="6" t="s">
        <v>982</v>
      </c>
      <c r="P98" s="6" t="s">
        <v>983</v>
      </c>
      <c r="Q98" s="6" t="s">
        <v>984</v>
      </c>
      <c r="R98" s="6" t="s">
        <v>985</v>
      </c>
      <c r="S98" s="6" t="s">
        <v>986</v>
      </c>
      <c r="T98" s="6" t="s">
        <v>987</v>
      </c>
      <c r="U98" s="6" t="s">
        <v>988</v>
      </c>
      <c r="V98" s="6" t="s">
        <v>989</v>
      </c>
      <c r="W98" s="6" t="s">
        <v>990</v>
      </c>
      <c r="X98" s="6" t="s">
        <v>991</v>
      </c>
      <c r="Y98" s="5"/>
      <c r="Z98" s="5"/>
      <c r="AA98" s="5"/>
      <c r="AB98" s="5"/>
    </row>
    <row r="99">
      <c r="A99" s="6" t="s">
        <v>752</v>
      </c>
      <c r="B99" s="7" t="s">
        <v>177</v>
      </c>
      <c r="C99" s="6" t="s">
        <v>992</v>
      </c>
      <c r="D99" s="6" t="s">
        <v>993</v>
      </c>
      <c r="E99" s="6" t="s">
        <v>994</v>
      </c>
      <c r="F99" s="6" t="s">
        <v>995</v>
      </c>
      <c r="G99" s="6" t="s">
        <v>996</v>
      </c>
      <c r="H99" s="6" t="s">
        <v>997</v>
      </c>
      <c r="I99" s="6" t="s">
        <v>998</v>
      </c>
      <c r="J99" s="6" t="s">
        <v>999</v>
      </c>
      <c r="K99" s="6" t="s">
        <v>1000</v>
      </c>
      <c r="L99" s="11">
        <v>94.7</v>
      </c>
      <c r="M99" s="7" t="s">
        <v>1001</v>
      </c>
      <c r="N99" s="6" t="s">
        <v>1002</v>
      </c>
      <c r="O99" s="6" t="s">
        <v>1003</v>
      </c>
      <c r="P99" s="6" t="s">
        <v>1004</v>
      </c>
      <c r="Q99" s="6" t="s">
        <v>1005</v>
      </c>
      <c r="R99" s="6" t="s">
        <v>1006</v>
      </c>
      <c r="S99" s="6" t="s">
        <v>1007</v>
      </c>
      <c r="T99" s="6" t="s">
        <v>1008</v>
      </c>
      <c r="U99" s="6" t="s">
        <v>1009</v>
      </c>
      <c r="V99" s="6" t="s">
        <v>1010</v>
      </c>
      <c r="W99" s="6" t="s">
        <v>1011</v>
      </c>
      <c r="X99" s="6" t="s">
        <v>1012</v>
      </c>
      <c r="Y99" s="5"/>
      <c r="Z99" s="5"/>
      <c r="AA99" s="5"/>
      <c r="AB99" s="5"/>
    </row>
    <row r="100">
      <c r="A100" s="6" t="s">
        <v>752</v>
      </c>
      <c r="B100" s="7" t="s">
        <v>190</v>
      </c>
      <c r="C100" s="6" t="s">
        <v>1013</v>
      </c>
      <c r="D100" s="6" t="s">
        <v>1014</v>
      </c>
      <c r="E100" s="6" t="s">
        <v>1015</v>
      </c>
      <c r="F100" s="6" t="s">
        <v>1016</v>
      </c>
      <c r="G100" s="6" t="s">
        <v>1017</v>
      </c>
      <c r="H100" s="6" t="s">
        <v>1018</v>
      </c>
      <c r="I100" s="6" t="s">
        <v>1019</v>
      </c>
      <c r="J100" s="6" t="s">
        <v>1020</v>
      </c>
      <c r="K100" s="6" t="s">
        <v>1021</v>
      </c>
      <c r="L100" s="11">
        <v>96.9</v>
      </c>
      <c r="M100" s="7" t="s">
        <v>980</v>
      </c>
      <c r="N100" s="6" t="s">
        <v>1022</v>
      </c>
      <c r="O100" s="6" t="s">
        <v>1023</v>
      </c>
      <c r="P100" s="6" t="s">
        <v>1024</v>
      </c>
      <c r="Q100" s="6" t="s">
        <v>1025</v>
      </c>
      <c r="R100" s="6" t="s">
        <v>1026</v>
      </c>
      <c r="S100" s="6" t="s">
        <v>1027</v>
      </c>
      <c r="T100" s="6" t="s">
        <v>1028</v>
      </c>
      <c r="U100" s="6" t="s">
        <v>109</v>
      </c>
      <c r="V100" s="6" t="s">
        <v>1029</v>
      </c>
      <c r="W100" s="6" t="s">
        <v>1030</v>
      </c>
      <c r="X100" s="6" t="s">
        <v>1031</v>
      </c>
      <c r="Y100" s="5"/>
      <c r="Z100" s="5"/>
      <c r="AA100" s="5"/>
      <c r="AB100" s="5"/>
    </row>
    <row r="101">
      <c r="A101" s="6" t="s">
        <v>752</v>
      </c>
      <c r="B101" s="7" t="s">
        <v>202</v>
      </c>
      <c r="C101" s="6" t="s">
        <v>1032</v>
      </c>
      <c r="D101" s="6" t="s">
        <v>1033</v>
      </c>
      <c r="E101" s="6" t="s">
        <v>1034</v>
      </c>
      <c r="F101" s="6" t="s">
        <v>1035</v>
      </c>
      <c r="G101" s="6" t="s">
        <v>1036</v>
      </c>
      <c r="H101" s="6" t="s">
        <v>1037</v>
      </c>
      <c r="I101" s="6" t="s">
        <v>1038</v>
      </c>
      <c r="J101" s="6" t="s">
        <v>1039</v>
      </c>
      <c r="K101" s="6" t="s">
        <v>1040</v>
      </c>
      <c r="L101" s="11">
        <v>96.8</v>
      </c>
      <c r="M101" s="7" t="s">
        <v>1041</v>
      </c>
      <c r="N101" s="6" t="s">
        <v>1042</v>
      </c>
      <c r="O101" s="6" t="s">
        <v>1043</v>
      </c>
      <c r="P101" s="6" t="s">
        <v>1044</v>
      </c>
      <c r="Q101" s="6" t="s">
        <v>1045</v>
      </c>
      <c r="R101" s="6" t="s">
        <v>1046</v>
      </c>
      <c r="S101" s="6" t="s">
        <v>1047</v>
      </c>
      <c r="T101" s="6" t="s">
        <v>1048</v>
      </c>
      <c r="U101" s="6" t="s">
        <v>338</v>
      </c>
      <c r="V101" s="6" t="s">
        <v>1049</v>
      </c>
      <c r="W101" s="6" t="s">
        <v>1050</v>
      </c>
      <c r="X101" s="6" t="s">
        <v>1051</v>
      </c>
      <c r="Y101" s="5"/>
      <c r="Z101" s="5"/>
      <c r="AA101" s="5"/>
      <c r="AB101" s="5"/>
    </row>
    <row r="102">
      <c r="A102" s="6" t="s">
        <v>752</v>
      </c>
      <c r="B102" s="7" t="s">
        <v>214</v>
      </c>
      <c r="C102" s="6" t="s">
        <v>1052</v>
      </c>
      <c r="D102" s="6" t="s">
        <v>1053</v>
      </c>
      <c r="E102" s="6" t="s">
        <v>1054</v>
      </c>
      <c r="F102" s="6" t="s">
        <v>1055</v>
      </c>
      <c r="G102" s="6" t="s">
        <v>1056</v>
      </c>
      <c r="H102" s="6" t="s">
        <v>1057</v>
      </c>
      <c r="I102" s="6" t="s">
        <v>1058</v>
      </c>
      <c r="J102" s="6" t="s">
        <v>1059</v>
      </c>
      <c r="K102" s="6" t="s">
        <v>1060</v>
      </c>
      <c r="L102" s="11">
        <v>97.0</v>
      </c>
      <c r="M102" s="7" t="s">
        <v>1061</v>
      </c>
      <c r="N102" s="6" t="s">
        <v>1062</v>
      </c>
      <c r="O102" s="6" t="s">
        <v>1063</v>
      </c>
      <c r="P102" s="6" t="s">
        <v>1064</v>
      </c>
      <c r="Q102" s="6" t="s">
        <v>1065</v>
      </c>
      <c r="R102" s="6" t="s">
        <v>1066</v>
      </c>
      <c r="S102" s="6" t="s">
        <v>221</v>
      </c>
      <c r="T102" s="6" t="s">
        <v>1067</v>
      </c>
      <c r="U102" s="6" t="s">
        <v>468</v>
      </c>
      <c r="V102" s="6" t="s">
        <v>1068</v>
      </c>
      <c r="W102" s="6" t="s">
        <v>1069</v>
      </c>
      <c r="X102" s="6" t="s">
        <v>1070</v>
      </c>
      <c r="Y102" s="5"/>
      <c r="Z102" s="5"/>
      <c r="AA102" s="5"/>
      <c r="AB102" s="5"/>
    </row>
    <row r="103">
      <c r="A103" s="6" t="s">
        <v>752</v>
      </c>
      <c r="B103" s="7" t="s">
        <v>227</v>
      </c>
      <c r="C103" s="6" t="s">
        <v>1071</v>
      </c>
      <c r="D103" s="6" t="s">
        <v>1072</v>
      </c>
      <c r="E103" s="6" t="s">
        <v>1073</v>
      </c>
      <c r="F103" s="6" t="s">
        <v>1074</v>
      </c>
      <c r="G103" s="6" t="s">
        <v>1075</v>
      </c>
      <c r="H103" s="6" t="s">
        <v>1076</v>
      </c>
      <c r="I103" s="6" t="s">
        <v>1077</v>
      </c>
      <c r="J103" s="6" t="s">
        <v>1078</v>
      </c>
      <c r="K103" s="6" t="s">
        <v>1079</v>
      </c>
      <c r="L103" s="11">
        <v>96.4</v>
      </c>
      <c r="M103" s="7" t="s">
        <v>881</v>
      </c>
      <c r="N103" s="6" t="s">
        <v>1080</v>
      </c>
      <c r="O103" s="6" t="s">
        <v>1081</v>
      </c>
      <c r="P103" s="6" t="s">
        <v>1082</v>
      </c>
      <c r="Q103" s="6" t="s">
        <v>1083</v>
      </c>
      <c r="R103" s="6" t="s">
        <v>1084</v>
      </c>
      <c r="S103" s="6" t="s">
        <v>1085</v>
      </c>
      <c r="T103" s="6" t="s">
        <v>1086</v>
      </c>
      <c r="U103" s="6" t="s">
        <v>1087</v>
      </c>
      <c r="V103" s="6" t="s">
        <v>1088</v>
      </c>
      <c r="W103" s="6" t="s">
        <v>271</v>
      </c>
      <c r="X103" s="6" t="s">
        <v>1089</v>
      </c>
      <c r="Y103" s="5"/>
      <c r="Z103" s="5"/>
      <c r="AA103" s="5"/>
      <c r="AB103" s="5"/>
    </row>
    <row r="104">
      <c r="A104" s="6" t="s">
        <v>1090</v>
      </c>
      <c r="B104" s="7" t="s">
        <v>25</v>
      </c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>
        <f>543+521+521+701+988</f>
        <v>3274</v>
      </c>
      <c r="U104" s="5">
        <f>536+520+519+699+982</f>
        <v>3256</v>
      </c>
      <c r="V104" s="5">
        <f>4738+2481+5284+4571+3681</f>
        <v>20755</v>
      </c>
      <c r="W104" s="5">
        <f>4718+2477+5284+4567+3680</f>
        <v>20726</v>
      </c>
      <c r="X104" s="5">
        <f>394+4392+375+2277+306+4883+489+4162+715+3336</f>
        <v>21329</v>
      </c>
      <c r="Y104" s="5"/>
      <c r="Z104" s="5"/>
      <c r="AA104" s="5"/>
      <c r="AB104" s="5"/>
    </row>
    <row r="105">
      <c r="A105" s="6" t="s">
        <v>1090</v>
      </c>
      <c r="B105" s="7" t="s">
        <v>35</v>
      </c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6" t="s">
        <v>1091</v>
      </c>
      <c r="U105" s="6" t="s">
        <v>1092</v>
      </c>
      <c r="V105" s="6" t="s">
        <v>1093</v>
      </c>
      <c r="W105" s="6" t="s">
        <v>1094</v>
      </c>
      <c r="X105" s="5">
        <f>229+603</f>
        <v>832</v>
      </c>
      <c r="Y105" s="5"/>
      <c r="Z105" s="5"/>
      <c r="AA105" s="5"/>
      <c r="AB105" s="5"/>
    </row>
    <row r="106">
      <c r="A106" s="6" t="s">
        <v>1090</v>
      </c>
      <c r="B106" s="7" t="s">
        <v>48</v>
      </c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6" t="s">
        <v>1095</v>
      </c>
      <c r="U106" s="6" t="s">
        <v>1096</v>
      </c>
      <c r="V106" s="6" t="s">
        <v>1097</v>
      </c>
      <c r="W106" s="6" t="s">
        <v>1098</v>
      </c>
      <c r="X106" s="5">
        <f>304+1609</f>
        <v>1913</v>
      </c>
      <c r="Y106" s="5"/>
      <c r="Z106" s="5"/>
      <c r="AA106" s="5"/>
      <c r="AB106" s="5"/>
    </row>
    <row r="107">
      <c r="A107" s="6" t="s">
        <v>1090</v>
      </c>
      <c r="B107" s="7" t="s">
        <v>61</v>
      </c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6" t="s">
        <v>1099</v>
      </c>
      <c r="U107" s="6" t="s">
        <v>1100</v>
      </c>
      <c r="V107" s="6" t="s">
        <v>1101</v>
      </c>
      <c r="W107" s="6" t="s">
        <v>1102</v>
      </c>
      <c r="X107" s="6">
        <f>271+1511</f>
        <v>1782</v>
      </c>
      <c r="Y107" s="5"/>
      <c r="Z107" s="5"/>
      <c r="AA107" s="5"/>
      <c r="AB107" s="5"/>
    </row>
    <row r="108">
      <c r="A108" s="6" t="s">
        <v>1090</v>
      </c>
      <c r="B108" s="7" t="s">
        <v>74</v>
      </c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6" t="s">
        <v>1103</v>
      </c>
      <c r="U108" s="6" t="s">
        <v>1104</v>
      </c>
      <c r="V108" s="6" t="s">
        <v>1105</v>
      </c>
      <c r="W108" s="6" t="s">
        <v>1106</v>
      </c>
      <c r="X108" s="5">
        <f>1235+6606</f>
        <v>7841</v>
      </c>
      <c r="Y108" s="5"/>
      <c r="Z108" s="5"/>
      <c r="AA108" s="5"/>
      <c r="AB108" s="5"/>
    </row>
    <row r="109">
      <c r="A109" s="6" t="s">
        <v>1090</v>
      </c>
      <c r="B109" s="7" t="s">
        <v>87</v>
      </c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6" t="s">
        <v>1107</v>
      </c>
      <c r="U109" s="6" t="s">
        <v>1108</v>
      </c>
      <c r="V109" s="6" t="s">
        <v>1109</v>
      </c>
      <c r="W109" s="6" t="s">
        <v>1110</v>
      </c>
      <c r="X109" s="5">
        <f>2212+11671</f>
        <v>13883</v>
      </c>
      <c r="Y109" s="5"/>
      <c r="Z109" s="5"/>
      <c r="AA109" s="5"/>
      <c r="AB109" s="5"/>
    </row>
    <row r="110">
      <c r="A110" s="6" t="s">
        <v>1090</v>
      </c>
      <c r="B110" s="7" t="s">
        <v>100</v>
      </c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6" t="s">
        <v>1111</v>
      </c>
      <c r="U110" s="6" t="s">
        <v>1112</v>
      </c>
      <c r="V110" s="6" t="s">
        <v>1113</v>
      </c>
      <c r="W110" s="6" t="s">
        <v>1114</v>
      </c>
      <c r="X110" s="5">
        <f>254+978</f>
        <v>1232</v>
      </c>
      <c r="Y110" s="5"/>
      <c r="Z110" s="5"/>
      <c r="AA110" s="5"/>
      <c r="AB110" s="5"/>
    </row>
    <row r="111">
      <c r="A111" s="6" t="s">
        <v>1090</v>
      </c>
      <c r="B111" s="7" t="s">
        <v>113</v>
      </c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6" t="s">
        <v>1115</v>
      </c>
      <c r="U111" s="6" t="s">
        <v>1116</v>
      </c>
      <c r="V111" s="6" t="s">
        <v>1117</v>
      </c>
      <c r="W111" s="6" t="s">
        <v>1118</v>
      </c>
      <c r="X111" s="5">
        <f>723+2464</f>
        <v>3187</v>
      </c>
      <c r="Y111" s="5"/>
      <c r="Z111" s="5"/>
      <c r="AA111" s="5"/>
      <c r="AB111" s="5"/>
    </row>
    <row r="112">
      <c r="A112" s="6" t="s">
        <v>1090</v>
      </c>
      <c r="B112" s="7" t="s">
        <v>126</v>
      </c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6" t="s">
        <v>1119</v>
      </c>
      <c r="U112" s="6" t="s">
        <v>1120</v>
      </c>
      <c r="V112" s="6" t="s">
        <v>1121</v>
      </c>
      <c r="W112" s="6" t="s">
        <v>1122</v>
      </c>
      <c r="X112" s="5">
        <f>616+2911</f>
        <v>3527</v>
      </c>
      <c r="Y112" s="5"/>
      <c r="Z112" s="5"/>
      <c r="AA112" s="5"/>
      <c r="AB112" s="5"/>
    </row>
    <row r="113">
      <c r="A113" s="6" t="s">
        <v>1090</v>
      </c>
      <c r="B113" s="7" t="s">
        <v>139</v>
      </c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6" t="s">
        <v>1114</v>
      </c>
      <c r="U113" s="6" t="s">
        <v>1123</v>
      </c>
      <c r="V113" s="6" t="s">
        <v>1124</v>
      </c>
      <c r="W113" s="6" t="s">
        <v>1125</v>
      </c>
      <c r="X113" s="5">
        <f>997+10374</f>
        <v>11371</v>
      </c>
      <c r="Y113" s="5"/>
      <c r="Z113" s="5"/>
      <c r="AA113" s="5"/>
      <c r="AB113" s="5"/>
    </row>
    <row r="114">
      <c r="A114" s="6" t="s">
        <v>1090</v>
      </c>
      <c r="B114" s="7" t="s">
        <v>152</v>
      </c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6" t="s">
        <v>1126</v>
      </c>
      <c r="U114" s="6" t="s">
        <v>1127</v>
      </c>
      <c r="V114" s="6" t="s">
        <v>1128</v>
      </c>
      <c r="W114" s="6" t="s">
        <v>1129</v>
      </c>
      <c r="X114" s="5">
        <f>479+2220</f>
        <v>2699</v>
      </c>
      <c r="Y114" s="5"/>
      <c r="Z114" s="5"/>
      <c r="AA114" s="5"/>
      <c r="AB114" s="5"/>
    </row>
    <row r="115">
      <c r="A115" s="6" t="s">
        <v>1090</v>
      </c>
      <c r="B115" s="7" t="s">
        <v>164</v>
      </c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6" t="s">
        <v>1130</v>
      </c>
      <c r="U115" s="6" t="s">
        <v>1131</v>
      </c>
      <c r="V115" s="6" t="s">
        <v>1132</v>
      </c>
      <c r="W115" s="6" t="s">
        <v>1133</v>
      </c>
      <c r="X115" s="5">
        <f>417+1912</f>
        <v>2329</v>
      </c>
      <c r="Y115" s="5"/>
      <c r="Z115" s="5"/>
      <c r="AA115" s="5"/>
      <c r="AB115" s="5"/>
    </row>
    <row r="116">
      <c r="A116" s="6" t="s">
        <v>1090</v>
      </c>
      <c r="B116" s="7" t="s">
        <v>177</v>
      </c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6" t="s">
        <v>1134</v>
      </c>
      <c r="U116" s="6" t="s">
        <v>1135</v>
      </c>
      <c r="V116" s="6" t="s">
        <v>1136</v>
      </c>
      <c r="W116" s="6" t="s">
        <v>1137</v>
      </c>
      <c r="X116" s="5">
        <f>649+3310</f>
        <v>3959</v>
      </c>
      <c r="Y116" s="5"/>
      <c r="Z116" s="5"/>
      <c r="AA116" s="5"/>
      <c r="AB116" s="5"/>
    </row>
    <row r="117">
      <c r="A117" s="6" t="s">
        <v>1090</v>
      </c>
      <c r="B117" s="7" t="s">
        <v>190</v>
      </c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6" t="s">
        <v>1138</v>
      </c>
      <c r="U117" s="6" t="s">
        <v>1139</v>
      </c>
      <c r="V117" s="6" t="s">
        <v>1140</v>
      </c>
      <c r="W117" s="6" t="s">
        <v>1141</v>
      </c>
      <c r="X117" s="5">
        <f>644+11067</f>
        <v>11711</v>
      </c>
      <c r="Y117" s="5"/>
      <c r="Z117" s="5"/>
      <c r="AA117" s="5"/>
      <c r="AB117" s="5"/>
    </row>
    <row r="118">
      <c r="A118" s="6" t="s">
        <v>1090</v>
      </c>
      <c r="B118" s="7" t="s">
        <v>202</v>
      </c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6" t="s">
        <v>1142</v>
      </c>
      <c r="U118" s="6" t="s">
        <v>1143</v>
      </c>
      <c r="V118" s="6" t="s">
        <v>1144</v>
      </c>
      <c r="W118" s="6" t="s">
        <v>1145</v>
      </c>
      <c r="X118" s="5">
        <f>446+1599</f>
        <v>2045</v>
      </c>
      <c r="Y118" s="5"/>
      <c r="Z118" s="5"/>
      <c r="AA118" s="5"/>
      <c r="AB118" s="5"/>
    </row>
    <row r="119">
      <c r="A119" s="6" t="s">
        <v>1090</v>
      </c>
      <c r="B119" s="7" t="s">
        <v>214</v>
      </c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6" t="s">
        <v>1146</v>
      </c>
      <c r="U119" s="6" t="s">
        <v>1147</v>
      </c>
      <c r="V119" s="6" t="s">
        <v>1148</v>
      </c>
      <c r="W119" s="6" t="s">
        <v>1149</v>
      </c>
      <c r="X119" s="5">
        <f>362+1925</f>
        <v>2287</v>
      </c>
      <c r="Y119" s="5"/>
      <c r="Z119" s="5"/>
      <c r="AA119" s="5"/>
      <c r="AB119" s="5"/>
    </row>
    <row r="120">
      <c r="A120" s="6" t="s">
        <v>1090</v>
      </c>
      <c r="B120" s="7" t="s">
        <v>227</v>
      </c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6" t="s">
        <v>1150</v>
      </c>
      <c r="U120" s="6" t="s">
        <v>1099</v>
      </c>
      <c r="V120" s="6" t="s">
        <v>1151</v>
      </c>
      <c r="W120" s="6" t="s">
        <v>1152</v>
      </c>
      <c r="X120" s="5">
        <f>320+1139</f>
        <v>1459</v>
      </c>
      <c r="Y120" s="5"/>
      <c r="Z120" s="5"/>
      <c r="AA120" s="5"/>
      <c r="AB120" s="5"/>
    </row>
    <row r="121">
      <c r="A121" s="6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</row>
    <row r="122">
      <c r="A122" s="6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</row>
    <row r="123">
      <c r="A123" s="6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</row>
    <row r="124">
      <c r="A124" s="6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</row>
    <row r="125">
      <c r="A125" s="6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</row>
    <row r="126">
      <c r="A126" s="6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</row>
    <row r="127">
      <c r="A127" s="6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</row>
    <row r="128">
      <c r="A128" s="6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</row>
    <row r="129">
      <c r="A129" s="6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</row>
    <row r="130">
      <c r="A130" s="6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</row>
    <row r="13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</row>
    <row r="13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</row>
    <row r="133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</row>
    <row r="134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</row>
    <row r="1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</row>
    <row r="136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</row>
    <row r="137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</row>
    <row r="138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</row>
    <row r="139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</row>
    <row r="140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</row>
    <row r="14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</row>
    <row r="14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</row>
    <row r="143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</row>
    <row r="144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</row>
    <row r="14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</row>
    <row r="146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</row>
    <row r="147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</row>
    <row r="148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</row>
    <row r="149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</row>
    <row r="150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</row>
    <row r="15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</row>
    <row r="15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</row>
    <row r="153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</row>
    <row r="154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</row>
    <row r="15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</row>
    <row r="156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</row>
    <row r="157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</row>
    <row r="158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</row>
    <row r="159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</row>
    <row r="160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</row>
    <row r="16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</row>
    <row r="16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</row>
    <row r="163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</row>
    <row r="164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</row>
    <row r="16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</row>
    <row r="166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</row>
    <row r="167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</row>
    <row r="168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</row>
    <row r="169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</row>
    <row r="170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</row>
    <row r="17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</row>
    <row r="17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</row>
    <row r="173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</row>
    <row r="174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</row>
    <row r="17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</row>
    <row r="176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</row>
    <row r="177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</row>
    <row r="178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</row>
    <row r="179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</row>
    <row r="180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</row>
    <row r="18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</row>
    <row r="18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</row>
    <row r="183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</row>
    <row r="184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</row>
    <row r="18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</row>
    <row r="186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</row>
    <row r="187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</row>
    <row r="188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</row>
    <row r="189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</row>
    <row r="190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</row>
    <row r="19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</row>
    <row r="19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</row>
    <row r="19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</row>
    <row r="957">
      <c r="A957" s="5"/>
      <c r="B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</row>
    <row r="958">
      <c r="A958" s="5"/>
      <c r="B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</row>
    <row r="959">
      <c r="A959" s="5"/>
      <c r="B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</row>
    <row r="960">
      <c r="A960" s="5"/>
      <c r="B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</row>
    <row r="961">
      <c r="A961" s="5"/>
      <c r="B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</row>
    <row r="962">
      <c r="A962" s="5"/>
      <c r="B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</row>
    <row r="963">
      <c r="A963" s="5"/>
      <c r="B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</row>
    <row r="964">
      <c r="A964" s="5"/>
      <c r="B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</row>
    <row r="965">
      <c r="A965" s="5"/>
      <c r="B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</row>
    <row r="966">
      <c r="A966" s="5"/>
      <c r="B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</row>
    <row r="967">
      <c r="A967" s="5"/>
      <c r="B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</row>
    <row r="968">
      <c r="A968" s="5"/>
      <c r="B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</row>
    <row r="969">
      <c r="A969" s="5"/>
      <c r="B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</row>
    <row r="970">
      <c r="A970" s="5"/>
      <c r="B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</row>
    <row r="971">
      <c r="A971" s="5"/>
      <c r="B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</row>
    <row r="972">
      <c r="A972" s="5"/>
      <c r="B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</row>
    <row r="973">
      <c r="A973" s="5"/>
      <c r="B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</row>
    <row r="974">
      <c r="A974" s="5"/>
      <c r="B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</row>
    <row r="975">
      <c r="A975" s="5"/>
      <c r="B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</row>
    <row r="976">
      <c r="A976" s="5"/>
      <c r="B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</row>
    <row r="977">
      <c r="A977" s="5"/>
      <c r="B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</row>
    <row r="978">
      <c r="A978" s="5"/>
      <c r="B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</row>
    <row r="979">
      <c r="A979" s="5"/>
      <c r="B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</row>
    <row r="980">
      <c r="A980" s="5"/>
      <c r="B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</row>
    <row r="981">
      <c r="A981" s="5"/>
      <c r="B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</row>
    <row r="982">
      <c r="A982" s="5"/>
      <c r="B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</row>
    <row r="983">
      <c r="A983" s="5"/>
      <c r="B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</row>
    <row r="984">
      <c r="A984" s="5"/>
      <c r="B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</row>
    <row r="985">
      <c r="A985" s="5"/>
      <c r="B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</row>
    <row r="986">
      <c r="A986" s="5"/>
      <c r="B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</row>
    <row r="987">
      <c r="A987" s="5"/>
      <c r="B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</row>
    <row r="988">
      <c r="A988" s="5"/>
      <c r="B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</row>
    <row r="989">
      <c r="A989" s="5"/>
      <c r="B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</row>
    <row r="990">
      <c r="A990" s="5"/>
      <c r="B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</row>
    <row r="991">
      <c r="A991" s="5"/>
      <c r="B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</row>
    <row r="992">
      <c r="A992" s="5"/>
      <c r="B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</row>
    <row r="993">
      <c r="A993" s="5"/>
      <c r="B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</row>
    <row r="994">
      <c r="A994" s="5"/>
      <c r="B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</row>
    <row r="995">
      <c r="A995" s="5"/>
      <c r="B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</row>
    <row r="996">
      <c r="A996" s="5"/>
      <c r="B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</row>
    <row r="997">
      <c r="A997" s="5"/>
      <c r="B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</row>
    <row r="998">
      <c r="A998" s="5"/>
      <c r="B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</row>
    <row r="999">
      <c r="A999" s="5"/>
      <c r="B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</row>
    <row r="1000">
      <c r="A1000" s="5"/>
      <c r="B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</row>
    <row r="1001">
      <c r="A1001" s="5"/>
      <c r="B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  <c r="AA1001" s="5"/>
      <c r="AB1001" s="5"/>
    </row>
    <row r="1002">
      <c r="A1002" s="5"/>
      <c r="B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  <c r="AA1002" s="5"/>
      <c r="AB1002" s="5"/>
    </row>
    <row r="1003">
      <c r="A1003" s="5"/>
      <c r="B1003" s="5"/>
      <c r="F1003" s="5"/>
      <c r="G1003" s="5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  <c r="AA1003" s="5"/>
      <c r="AB1003" s="5"/>
    </row>
    <row r="1004">
      <c r="A1004" s="5"/>
      <c r="B1004" s="5"/>
      <c r="F1004" s="5"/>
      <c r="G1004" s="5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5"/>
      <c r="Z1004" s="5"/>
      <c r="AA1004" s="5"/>
      <c r="AB1004" s="5"/>
    </row>
    <row r="1005">
      <c r="A1005" s="5"/>
      <c r="B1005" s="5"/>
      <c r="F1005" s="5"/>
      <c r="G1005" s="5"/>
      <c r="H1005" s="5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5"/>
      <c r="T1005" s="5"/>
      <c r="U1005" s="5"/>
      <c r="V1005" s="5"/>
      <c r="W1005" s="5"/>
      <c r="X1005" s="5"/>
      <c r="Y1005" s="5"/>
      <c r="Z1005" s="5"/>
      <c r="AA1005" s="5"/>
      <c r="AB1005" s="5"/>
    </row>
    <row r="1006">
      <c r="A1006" s="5"/>
      <c r="B1006" s="5"/>
      <c r="F1006" s="5"/>
      <c r="G1006" s="5"/>
      <c r="H1006" s="5"/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5"/>
      <c r="T1006" s="5"/>
      <c r="U1006" s="5"/>
      <c r="V1006" s="5"/>
      <c r="W1006" s="5"/>
      <c r="X1006" s="5"/>
      <c r="Y1006" s="5"/>
      <c r="Z1006" s="5"/>
      <c r="AA1006" s="5"/>
      <c r="AB1006" s="5"/>
    </row>
    <row r="1007">
      <c r="A1007" s="5"/>
      <c r="B1007" s="5"/>
      <c r="F1007" s="5"/>
      <c r="G1007" s="5"/>
      <c r="H1007" s="5"/>
      <c r="I1007" s="5"/>
      <c r="J1007" s="5"/>
      <c r="K1007" s="5"/>
      <c r="L1007" s="5"/>
      <c r="M1007" s="5"/>
      <c r="N1007" s="5"/>
      <c r="O1007" s="5"/>
      <c r="P1007" s="5"/>
      <c r="Q1007" s="5"/>
      <c r="R1007" s="5"/>
      <c r="S1007" s="5"/>
      <c r="T1007" s="5"/>
      <c r="U1007" s="5"/>
      <c r="V1007" s="5"/>
      <c r="W1007" s="5"/>
      <c r="X1007" s="5"/>
      <c r="Y1007" s="5"/>
      <c r="Z1007" s="5"/>
      <c r="AA1007" s="5"/>
      <c r="AB1007" s="5"/>
    </row>
    <row r="1008">
      <c r="A1008" s="5"/>
      <c r="B1008" s="5"/>
      <c r="F1008" s="5"/>
      <c r="G1008" s="5"/>
      <c r="H1008" s="5"/>
      <c r="I1008" s="5"/>
      <c r="J1008" s="5"/>
      <c r="K1008" s="5"/>
      <c r="L1008" s="5"/>
      <c r="M1008" s="5"/>
      <c r="N1008" s="5"/>
      <c r="O1008" s="5"/>
      <c r="P1008" s="5"/>
      <c r="Q1008" s="5"/>
      <c r="R1008" s="5"/>
      <c r="S1008" s="5"/>
      <c r="T1008" s="5"/>
      <c r="U1008" s="5"/>
      <c r="V1008" s="5"/>
      <c r="W1008" s="5"/>
      <c r="X1008" s="5"/>
      <c r="Y1008" s="5"/>
      <c r="Z1008" s="5"/>
      <c r="AA1008" s="5"/>
      <c r="AB1008" s="5"/>
    </row>
    <row r="1009">
      <c r="A1009" s="5"/>
      <c r="B1009" s="5"/>
      <c r="F1009" s="5"/>
      <c r="G1009" s="5"/>
      <c r="H1009" s="5"/>
      <c r="I1009" s="5"/>
      <c r="J1009" s="5"/>
      <c r="K1009" s="5"/>
      <c r="L1009" s="5"/>
      <c r="M1009" s="5"/>
      <c r="N1009" s="5"/>
      <c r="O1009" s="5"/>
      <c r="P1009" s="5"/>
      <c r="Q1009" s="5"/>
      <c r="R1009" s="5"/>
      <c r="S1009" s="5"/>
      <c r="T1009" s="5"/>
      <c r="U1009" s="5"/>
      <c r="V1009" s="5"/>
      <c r="W1009" s="5"/>
      <c r="X1009" s="5"/>
      <c r="Y1009" s="5"/>
      <c r="Z1009" s="5"/>
      <c r="AA1009" s="5"/>
      <c r="AB1009" s="5"/>
    </row>
    <row r="1010">
      <c r="A1010" s="5"/>
      <c r="B1010" s="5"/>
      <c r="F1010" s="5"/>
      <c r="G1010" s="5"/>
      <c r="H1010" s="5"/>
      <c r="I1010" s="5"/>
      <c r="J1010" s="5"/>
      <c r="K1010" s="5"/>
      <c r="L1010" s="5"/>
      <c r="M1010" s="5"/>
      <c r="N1010" s="5"/>
      <c r="O1010" s="5"/>
      <c r="P1010" s="5"/>
      <c r="Q1010" s="5"/>
      <c r="R1010" s="5"/>
      <c r="S1010" s="5"/>
      <c r="T1010" s="5"/>
      <c r="U1010" s="5"/>
      <c r="V1010" s="5"/>
      <c r="W1010" s="5"/>
      <c r="X1010" s="5"/>
      <c r="Y1010" s="5"/>
      <c r="Z1010" s="5"/>
      <c r="AA1010" s="5"/>
      <c r="AB1010" s="5"/>
    </row>
    <row r="1011">
      <c r="A1011" s="5"/>
      <c r="B1011" s="5"/>
      <c r="F1011" s="5"/>
      <c r="G1011" s="5"/>
      <c r="H1011" s="5"/>
      <c r="I1011" s="5"/>
      <c r="J1011" s="5"/>
      <c r="K1011" s="5"/>
      <c r="L1011" s="5"/>
      <c r="M1011" s="5"/>
      <c r="N1011" s="5"/>
      <c r="O1011" s="5"/>
      <c r="P1011" s="5"/>
      <c r="Q1011" s="5"/>
      <c r="R1011" s="5"/>
      <c r="S1011" s="5"/>
      <c r="T1011" s="5"/>
      <c r="U1011" s="5"/>
      <c r="V1011" s="5"/>
      <c r="W1011" s="5"/>
      <c r="X1011" s="5"/>
      <c r="Y1011" s="5"/>
      <c r="Z1011" s="5"/>
      <c r="AA1011" s="5"/>
      <c r="AB1011" s="5"/>
    </row>
    <row r="1012">
      <c r="A1012" s="5"/>
      <c r="B1012" s="5"/>
      <c r="F1012" s="5"/>
      <c r="G1012" s="5"/>
      <c r="H1012" s="5"/>
      <c r="I1012" s="5"/>
      <c r="J1012" s="5"/>
      <c r="K1012" s="5"/>
      <c r="L1012" s="5"/>
      <c r="M1012" s="5"/>
      <c r="N1012" s="5"/>
      <c r="O1012" s="5"/>
      <c r="P1012" s="5"/>
      <c r="Q1012" s="5"/>
      <c r="R1012" s="5"/>
      <c r="S1012" s="5"/>
      <c r="T1012" s="5"/>
      <c r="U1012" s="5"/>
      <c r="V1012" s="5"/>
      <c r="W1012" s="5"/>
      <c r="X1012" s="5"/>
      <c r="Y1012" s="5"/>
      <c r="Z1012" s="5"/>
      <c r="AA1012" s="5"/>
      <c r="AB1012" s="5"/>
    </row>
    <row r="1013">
      <c r="A1013" s="5"/>
      <c r="B1013" s="5"/>
      <c r="F1013" s="5"/>
      <c r="G1013" s="5"/>
      <c r="H1013" s="5"/>
      <c r="I1013" s="5"/>
      <c r="J1013" s="5"/>
      <c r="K1013" s="5"/>
      <c r="L1013" s="5"/>
      <c r="M1013" s="5"/>
      <c r="N1013" s="5"/>
      <c r="O1013" s="5"/>
      <c r="P1013" s="5"/>
      <c r="Q1013" s="5"/>
      <c r="R1013" s="5"/>
      <c r="S1013" s="5"/>
      <c r="T1013" s="5"/>
      <c r="U1013" s="5"/>
      <c r="V1013" s="5"/>
      <c r="W1013" s="5"/>
      <c r="X1013" s="5"/>
      <c r="Y1013" s="5"/>
      <c r="Z1013" s="5"/>
      <c r="AA1013" s="5"/>
      <c r="AB1013" s="5"/>
    </row>
    <row r="1014">
      <c r="A1014" s="5"/>
      <c r="B1014" s="5"/>
      <c r="F1014" s="5"/>
      <c r="G1014" s="5"/>
      <c r="H1014" s="5"/>
      <c r="I1014" s="5"/>
      <c r="J1014" s="5"/>
      <c r="K1014" s="5"/>
      <c r="L1014" s="5"/>
      <c r="M1014" s="5"/>
      <c r="N1014" s="5"/>
      <c r="O1014" s="5"/>
      <c r="P1014" s="5"/>
      <c r="Q1014" s="5"/>
      <c r="R1014" s="5"/>
      <c r="S1014" s="5"/>
      <c r="T1014" s="5"/>
      <c r="U1014" s="5"/>
      <c r="V1014" s="5"/>
      <c r="W1014" s="5"/>
      <c r="X1014" s="5"/>
      <c r="Y1014" s="5"/>
      <c r="Z1014" s="5"/>
      <c r="AA1014" s="5"/>
      <c r="AB1014" s="5"/>
    </row>
    <row r="1015">
      <c r="A1015" s="5"/>
      <c r="B1015" s="5"/>
      <c r="F1015" s="5"/>
      <c r="G1015" s="5"/>
      <c r="H1015" s="5"/>
      <c r="I1015" s="5"/>
      <c r="J1015" s="5"/>
      <c r="K1015" s="5"/>
      <c r="L1015" s="5"/>
      <c r="M1015" s="5"/>
      <c r="N1015" s="5"/>
      <c r="O1015" s="5"/>
      <c r="P1015" s="5"/>
      <c r="Q1015" s="5"/>
      <c r="R1015" s="5"/>
      <c r="S1015" s="5"/>
      <c r="T1015" s="5"/>
      <c r="U1015" s="5"/>
      <c r="V1015" s="5"/>
      <c r="W1015" s="5"/>
      <c r="X1015" s="5"/>
      <c r="Y1015" s="5"/>
      <c r="Z1015" s="5"/>
      <c r="AA1015" s="5"/>
      <c r="AB1015" s="5"/>
    </row>
    <row r="1016">
      <c r="A1016" s="5"/>
      <c r="B1016" s="5"/>
      <c r="F1016" s="5"/>
      <c r="G1016" s="5"/>
      <c r="H1016" s="5"/>
      <c r="I1016" s="5"/>
      <c r="J1016" s="5"/>
      <c r="K1016" s="5"/>
      <c r="L1016" s="5"/>
      <c r="M1016" s="5"/>
      <c r="N1016" s="5"/>
      <c r="O1016" s="5"/>
      <c r="P1016" s="5"/>
      <c r="Q1016" s="5"/>
      <c r="R1016" s="5"/>
      <c r="S1016" s="5"/>
      <c r="T1016" s="5"/>
      <c r="U1016" s="5"/>
      <c r="V1016" s="5"/>
      <c r="W1016" s="5"/>
      <c r="X1016" s="5"/>
      <c r="Y1016" s="5"/>
      <c r="Z1016" s="5"/>
      <c r="AA1016" s="5"/>
      <c r="AB1016" s="5"/>
    </row>
    <row r="1017">
      <c r="A1017" s="5"/>
      <c r="B1017" s="5"/>
      <c r="F1017" s="5"/>
      <c r="G1017" s="5"/>
      <c r="H1017" s="5"/>
      <c r="I1017" s="5"/>
      <c r="J1017" s="5"/>
      <c r="K1017" s="5"/>
      <c r="L1017" s="5"/>
      <c r="M1017" s="5"/>
      <c r="N1017" s="5"/>
      <c r="O1017" s="5"/>
      <c r="P1017" s="5"/>
      <c r="Q1017" s="5"/>
      <c r="R1017" s="5"/>
      <c r="S1017" s="5"/>
      <c r="T1017" s="5"/>
      <c r="U1017" s="5"/>
      <c r="V1017" s="5"/>
      <c r="W1017" s="5"/>
      <c r="X1017" s="5"/>
      <c r="Y1017" s="5"/>
      <c r="Z1017" s="5"/>
      <c r="AA1017" s="5"/>
      <c r="AB1017" s="5"/>
    </row>
    <row r="1018">
      <c r="A1018" s="5"/>
      <c r="B1018" s="5"/>
      <c r="F1018" s="5"/>
      <c r="G1018" s="5"/>
      <c r="H1018" s="5"/>
      <c r="I1018" s="5"/>
      <c r="J1018" s="5"/>
      <c r="K1018" s="5"/>
      <c r="L1018" s="5"/>
      <c r="M1018" s="5"/>
      <c r="N1018" s="5"/>
      <c r="O1018" s="5"/>
      <c r="P1018" s="5"/>
      <c r="Q1018" s="5"/>
      <c r="R1018" s="5"/>
      <c r="S1018" s="5"/>
      <c r="T1018" s="5"/>
      <c r="U1018" s="5"/>
      <c r="V1018" s="5"/>
      <c r="W1018" s="5"/>
      <c r="X1018" s="5"/>
      <c r="Y1018" s="5"/>
      <c r="Z1018" s="5"/>
      <c r="AA1018" s="5"/>
      <c r="AB1018" s="5"/>
    </row>
    <row r="1019">
      <c r="A1019" s="5"/>
      <c r="B1019" s="5"/>
      <c r="F1019" s="5"/>
      <c r="G1019" s="5"/>
      <c r="H1019" s="5"/>
      <c r="I1019" s="5"/>
      <c r="J1019" s="5"/>
      <c r="K1019" s="5"/>
      <c r="L1019" s="5"/>
      <c r="M1019" s="5"/>
      <c r="N1019" s="5"/>
      <c r="O1019" s="5"/>
      <c r="P1019" s="5"/>
      <c r="Q1019" s="5"/>
      <c r="R1019" s="5"/>
      <c r="S1019" s="5"/>
      <c r="T1019" s="5"/>
      <c r="U1019" s="5"/>
      <c r="V1019" s="5"/>
      <c r="W1019" s="5"/>
      <c r="X1019" s="5"/>
      <c r="Y1019" s="5"/>
      <c r="Z1019" s="5"/>
      <c r="AA1019" s="5"/>
      <c r="AB1019" s="5"/>
    </row>
    <row r="1020">
      <c r="A1020" s="5"/>
      <c r="B1020" s="5"/>
      <c r="F1020" s="5"/>
      <c r="G1020" s="5"/>
      <c r="H1020" s="5"/>
      <c r="I1020" s="5"/>
      <c r="J1020" s="5"/>
      <c r="K1020" s="5"/>
      <c r="L1020" s="5"/>
      <c r="M1020" s="5"/>
      <c r="N1020" s="5"/>
      <c r="O1020" s="5"/>
      <c r="P1020" s="5"/>
      <c r="Q1020" s="5"/>
      <c r="R1020" s="5"/>
      <c r="S1020" s="5"/>
      <c r="T1020" s="5"/>
      <c r="U1020" s="5"/>
      <c r="V1020" s="5"/>
      <c r="W1020" s="5"/>
      <c r="X1020" s="5"/>
      <c r="Y1020" s="5"/>
      <c r="Z1020" s="5"/>
      <c r="AA1020" s="5"/>
      <c r="AB1020" s="5"/>
    </row>
    <row r="1021">
      <c r="A1021" s="5"/>
      <c r="B1021" s="5"/>
      <c r="F1021" s="5"/>
      <c r="G1021" s="5"/>
      <c r="H1021" s="5"/>
      <c r="I1021" s="5"/>
      <c r="J1021" s="5"/>
      <c r="K1021" s="5"/>
      <c r="L1021" s="5"/>
      <c r="M1021" s="5"/>
      <c r="N1021" s="5"/>
      <c r="O1021" s="5"/>
      <c r="P1021" s="5"/>
      <c r="Q1021" s="5"/>
      <c r="R1021" s="5"/>
      <c r="S1021" s="5"/>
      <c r="T1021" s="5"/>
      <c r="U1021" s="5"/>
      <c r="V1021" s="5"/>
      <c r="W1021" s="5"/>
      <c r="X1021" s="5"/>
      <c r="Y1021" s="5"/>
      <c r="Z1021" s="5"/>
      <c r="AA1021" s="5"/>
      <c r="AB1021" s="5"/>
    </row>
    <row r="1022">
      <c r="A1022" s="5"/>
      <c r="B1022" s="5"/>
      <c r="F1022" s="5"/>
      <c r="G1022" s="5"/>
      <c r="H1022" s="5"/>
      <c r="I1022" s="5"/>
      <c r="J1022" s="5"/>
      <c r="K1022" s="5"/>
      <c r="L1022" s="5"/>
      <c r="M1022" s="5"/>
      <c r="N1022" s="5"/>
      <c r="O1022" s="5"/>
      <c r="P1022" s="5"/>
      <c r="Q1022" s="5"/>
      <c r="R1022" s="5"/>
      <c r="S1022" s="5"/>
      <c r="T1022" s="5"/>
      <c r="U1022" s="5"/>
      <c r="V1022" s="5"/>
      <c r="W1022" s="5"/>
      <c r="X1022" s="5"/>
      <c r="Y1022" s="5"/>
      <c r="Z1022" s="5"/>
      <c r="AA1022" s="5"/>
      <c r="AB1022" s="5"/>
    </row>
    <row r="1023">
      <c r="A1023" s="5"/>
      <c r="B1023" s="5"/>
      <c r="F1023" s="5"/>
      <c r="G1023" s="5"/>
      <c r="H1023" s="5"/>
      <c r="I1023" s="5"/>
      <c r="J1023" s="5"/>
      <c r="K1023" s="5"/>
      <c r="L1023" s="5"/>
      <c r="M1023" s="5"/>
      <c r="N1023" s="5"/>
      <c r="O1023" s="5"/>
      <c r="P1023" s="5"/>
      <c r="Q1023" s="5"/>
      <c r="R1023" s="5"/>
      <c r="S1023" s="5"/>
      <c r="T1023" s="5"/>
      <c r="U1023" s="5"/>
      <c r="V1023" s="5"/>
      <c r="W1023" s="5"/>
      <c r="X1023" s="5"/>
      <c r="Y1023" s="5"/>
      <c r="Z1023" s="5"/>
      <c r="AA1023" s="5"/>
      <c r="AB1023" s="5"/>
    </row>
    <row r="1024">
      <c r="A1024" s="5"/>
      <c r="B1024" s="5"/>
      <c r="F1024" s="5"/>
      <c r="G1024" s="5"/>
      <c r="H1024" s="5"/>
      <c r="I1024" s="5"/>
      <c r="J1024" s="5"/>
      <c r="K1024" s="5"/>
      <c r="L1024" s="5"/>
      <c r="M1024" s="5"/>
      <c r="N1024" s="5"/>
      <c r="O1024" s="5"/>
      <c r="P1024" s="5"/>
      <c r="Q1024" s="5"/>
      <c r="R1024" s="5"/>
      <c r="S1024" s="5"/>
      <c r="T1024" s="5"/>
      <c r="U1024" s="5"/>
      <c r="V1024" s="5"/>
      <c r="W1024" s="5"/>
      <c r="X1024" s="5"/>
      <c r="Y1024" s="5"/>
      <c r="Z1024" s="5"/>
      <c r="AA1024" s="5"/>
      <c r="AB1024" s="5"/>
    </row>
    <row r="1025">
      <c r="A1025" s="5"/>
      <c r="B1025" s="5"/>
      <c r="F1025" s="5"/>
      <c r="G1025" s="5"/>
      <c r="H1025" s="5"/>
      <c r="I1025" s="5"/>
      <c r="J1025" s="5"/>
      <c r="K1025" s="5"/>
      <c r="L1025" s="5"/>
      <c r="M1025" s="5"/>
      <c r="N1025" s="5"/>
      <c r="O1025" s="5"/>
      <c r="P1025" s="5"/>
      <c r="Q1025" s="5"/>
      <c r="R1025" s="5"/>
      <c r="S1025" s="5"/>
      <c r="T1025" s="5"/>
      <c r="U1025" s="5"/>
      <c r="V1025" s="5"/>
      <c r="W1025" s="5"/>
      <c r="X1025" s="5"/>
      <c r="Y1025" s="5"/>
      <c r="Z1025" s="5"/>
      <c r="AA1025" s="5"/>
      <c r="AB1025" s="5"/>
    </row>
    <row r="1026">
      <c r="A1026" s="5"/>
      <c r="B1026" s="5"/>
      <c r="F1026" s="5"/>
      <c r="G1026" s="5"/>
      <c r="H1026" s="5"/>
      <c r="I1026" s="5"/>
      <c r="J1026" s="5"/>
      <c r="K1026" s="5"/>
      <c r="L1026" s="5"/>
      <c r="M1026" s="5"/>
      <c r="N1026" s="5"/>
      <c r="O1026" s="5"/>
      <c r="P1026" s="5"/>
      <c r="Q1026" s="5"/>
      <c r="R1026" s="5"/>
      <c r="S1026" s="5"/>
      <c r="T1026" s="5"/>
      <c r="U1026" s="5"/>
      <c r="V1026" s="5"/>
      <c r="W1026" s="5"/>
      <c r="X1026" s="5"/>
      <c r="Y1026" s="5"/>
      <c r="Z1026" s="5"/>
      <c r="AA1026" s="5"/>
      <c r="AB1026" s="5"/>
    </row>
    <row r="1027">
      <c r="A1027" s="5"/>
      <c r="B1027" s="5"/>
      <c r="F1027" s="5"/>
      <c r="G1027" s="5"/>
      <c r="H1027" s="5"/>
      <c r="I1027" s="5"/>
      <c r="J1027" s="5"/>
      <c r="K1027" s="5"/>
      <c r="L1027" s="5"/>
      <c r="M1027" s="5"/>
      <c r="N1027" s="5"/>
      <c r="O1027" s="5"/>
      <c r="P1027" s="5"/>
      <c r="Q1027" s="5"/>
      <c r="R1027" s="5"/>
      <c r="S1027" s="5"/>
      <c r="T1027" s="5"/>
      <c r="U1027" s="5"/>
      <c r="V1027" s="5"/>
      <c r="W1027" s="5"/>
      <c r="X1027" s="5"/>
      <c r="Y1027" s="5"/>
      <c r="Z1027" s="5"/>
      <c r="AA1027" s="5"/>
      <c r="AB1027" s="5"/>
    </row>
    <row r="1028">
      <c r="A1028" s="5"/>
      <c r="B1028" s="5"/>
      <c r="F1028" s="5"/>
      <c r="G1028" s="5"/>
      <c r="H1028" s="5"/>
      <c r="I1028" s="5"/>
      <c r="J1028" s="5"/>
      <c r="K1028" s="5"/>
      <c r="L1028" s="5"/>
      <c r="M1028" s="5"/>
      <c r="N1028" s="5"/>
      <c r="O1028" s="5"/>
      <c r="P1028" s="5"/>
      <c r="Q1028" s="5"/>
      <c r="R1028" s="5"/>
      <c r="S1028" s="5"/>
      <c r="T1028" s="5"/>
      <c r="U1028" s="5"/>
      <c r="V1028" s="5"/>
      <c r="W1028" s="5"/>
      <c r="X1028" s="5"/>
      <c r="Y1028" s="5"/>
      <c r="Z1028" s="5"/>
      <c r="AA1028" s="5"/>
      <c r="AB1028" s="5"/>
    </row>
    <row r="1029">
      <c r="A1029" s="5"/>
      <c r="B1029" s="5"/>
      <c r="F1029" s="5"/>
      <c r="G1029" s="5"/>
      <c r="H1029" s="5"/>
      <c r="I1029" s="5"/>
      <c r="J1029" s="5"/>
      <c r="K1029" s="5"/>
      <c r="L1029" s="5"/>
      <c r="M1029" s="5"/>
      <c r="N1029" s="5"/>
      <c r="O1029" s="5"/>
      <c r="P1029" s="5"/>
      <c r="Q1029" s="5"/>
      <c r="R1029" s="5"/>
      <c r="S1029" s="5"/>
      <c r="T1029" s="5"/>
      <c r="U1029" s="5"/>
      <c r="V1029" s="5"/>
      <c r="W1029" s="5"/>
      <c r="X1029" s="5"/>
      <c r="Y1029" s="5"/>
      <c r="Z1029" s="5"/>
      <c r="AA1029" s="5"/>
      <c r="AB1029" s="5"/>
    </row>
    <row r="1030">
      <c r="A1030" s="5"/>
      <c r="B1030" s="5"/>
      <c r="F1030" s="5"/>
      <c r="G1030" s="5"/>
      <c r="H1030" s="5"/>
      <c r="I1030" s="5"/>
      <c r="J1030" s="5"/>
      <c r="K1030" s="5"/>
      <c r="L1030" s="5"/>
      <c r="M1030" s="5"/>
      <c r="N1030" s="5"/>
      <c r="O1030" s="5"/>
      <c r="P1030" s="5"/>
      <c r="Q1030" s="5"/>
      <c r="R1030" s="5"/>
      <c r="S1030" s="5"/>
      <c r="T1030" s="5"/>
      <c r="U1030" s="5"/>
      <c r="V1030" s="5"/>
      <c r="W1030" s="5"/>
      <c r="X1030" s="5"/>
      <c r="Y1030" s="5"/>
      <c r="Z1030" s="5"/>
      <c r="AA1030" s="5"/>
      <c r="AB1030" s="5"/>
    </row>
    <row r="1031">
      <c r="A1031" s="5"/>
      <c r="B1031" s="5"/>
      <c r="F1031" s="5"/>
      <c r="G1031" s="5"/>
      <c r="H1031" s="5"/>
      <c r="I1031" s="5"/>
      <c r="J1031" s="5"/>
      <c r="K1031" s="5"/>
      <c r="L1031" s="5"/>
      <c r="M1031" s="5"/>
      <c r="N1031" s="5"/>
      <c r="O1031" s="5"/>
      <c r="P1031" s="5"/>
      <c r="Q1031" s="5"/>
      <c r="R1031" s="5"/>
      <c r="S1031" s="5"/>
      <c r="T1031" s="5"/>
      <c r="U1031" s="5"/>
      <c r="V1031" s="5"/>
      <c r="W1031" s="5"/>
      <c r="X1031" s="5"/>
      <c r="Y1031" s="5"/>
      <c r="Z1031" s="5"/>
      <c r="AA1031" s="5"/>
      <c r="AB1031" s="5"/>
    </row>
    <row r="1032">
      <c r="A1032" s="5"/>
      <c r="B1032" s="5"/>
      <c r="F1032" s="5"/>
      <c r="G1032" s="5"/>
      <c r="H1032" s="5"/>
      <c r="I1032" s="5"/>
      <c r="J1032" s="5"/>
      <c r="K1032" s="5"/>
      <c r="L1032" s="5"/>
      <c r="M1032" s="5"/>
      <c r="N1032" s="5"/>
      <c r="O1032" s="5"/>
      <c r="P1032" s="5"/>
      <c r="Q1032" s="5"/>
      <c r="R1032" s="5"/>
      <c r="S1032" s="5"/>
      <c r="T1032" s="5"/>
      <c r="U1032" s="5"/>
      <c r="V1032" s="5"/>
      <c r="W1032" s="5"/>
      <c r="X1032" s="5"/>
      <c r="Y1032" s="5"/>
      <c r="Z1032" s="5"/>
      <c r="AA1032" s="5"/>
      <c r="AB1032" s="5"/>
    </row>
    <row r="1033">
      <c r="A1033" s="5"/>
      <c r="B1033" s="5"/>
      <c r="F1033" s="5"/>
      <c r="G1033" s="5"/>
      <c r="H1033" s="5"/>
      <c r="I1033" s="5"/>
      <c r="J1033" s="5"/>
      <c r="K1033" s="5"/>
      <c r="L1033" s="5"/>
      <c r="M1033" s="5"/>
      <c r="N1033" s="5"/>
      <c r="O1033" s="5"/>
      <c r="P1033" s="5"/>
      <c r="Q1033" s="5"/>
      <c r="R1033" s="5"/>
      <c r="S1033" s="5"/>
      <c r="T1033" s="5"/>
      <c r="U1033" s="5"/>
      <c r="V1033" s="5"/>
      <c r="W1033" s="5"/>
      <c r="X1033" s="5"/>
      <c r="Y1033" s="5"/>
      <c r="Z1033" s="5"/>
      <c r="AA1033" s="5"/>
      <c r="AB1033" s="5"/>
    </row>
    <row r="1034">
      <c r="A1034" s="5"/>
      <c r="B1034" s="5"/>
      <c r="F1034" s="5"/>
      <c r="G1034" s="5"/>
      <c r="H1034" s="5"/>
      <c r="I1034" s="5"/>
      <c r="J1034" s="5"/>
      <c r="K1034" s="5"/>
      <c r="L1034" s="5"/>
      <c r="M1034" s="5"/>
      <c r="N1034" s="5"/>
      <c r="O1034" s="5"/>
      <c r="P1034" s="5"/>
      <c r="Q1034" s="5"/>
      <c r="R1034" s="5"/>
      <c r="S1034" s="5"/>
      <c r="T1034" s="5"/>
      <c r="U1034" s="5"/>
      <c r="V1034" s="5"/>
      <c r="W1034" s="5"/>
      <c r="X1034" s="5"/>
      <c r="Y1034" s="5"/>
      <c r="Z1034" s="5"/>
      <c r="AA1034" s="5"/>
      <c r="AB1034" s="5"/>
    </row>
    <row r="1035">
      <c r="A1035" s="5"/>
      <c r="B1035" s="5"/>
      <c r="F1035" s="5"/>
      <c r="G1035" s="5"/>
      <c r="H1035" s="5"/>
      <c r="I1035" s="5"/>
      <c r="J1035" s="5"/>
      <c r="K1035" s="5"/>
      <c r="L1035" s="5"/>
      <c r="M1035" s="5"/>
      <c r="N1035" s="5"/>
      <c r="O1035" s="5"/>
      <c r="P1035" s="5"/>
      <c r="Q1035" s="5"/>
      <c r="R1035" s="5"/>
      <c r="S1035" s="5"/>
      <c r="T1035" s="5"/>
      <c r="U1035" s="5"/>
      <c r="V1035" s="5"/>
      <c r="W1035" s="5"/>
      <c r="X1035" s="5"/>
      <c r="Y1035" s="5"/>
      <c r="Z1035" s="5"/>
      <c r="AA1035" s="5"/>
      <c r="AB1035" s="5"/>
    </row>
    <row r="1036">
      <c r="A1036" s="5"/>
      <c r="B1036" s="5"/>
      <c r="F1036" s="5"/>
      <c r="G1036" s="5"/>
      <c r="H1036" s="5"/>
      <c r="I1036" s="5"/>
      <c r="J1036" s="5"/>
      <c r="K1036" s="5"/>
      <c r="L1036" s="5"/>
      <c r="M1036" s="5"/>
      <c r="N1036" s="5"/>
      <c r="O1036" s="5"/>
      <c r="P1036" s="5"/>
      <c r="Q1036" s="5"/>
      <c r="R1036" s="5"/>
      <c r="S1036" s="5"/>
      <c r="T1036" s="5"/>
      <c r="U1036" s="5"/>
      <c r="V1036" s="5"/>
      <c r="W1036" s="5"/>
      <c r="X1036" s="5"/>
      <c r="Y1036" s="5"/>
      <c r="Z1036" s="5"/>
      <c r="AA1036" s="5"/>
      <c r="AB1036" s="5"/>
    </row>
    <row r="1037">
      <c r="A1037" s="5"/>
      <c r="B1037" s="5"/>
      <c r="F1037" s="5"/>
      <c r="G1037" s="5"/>
      <c r="H1037" s="5"/>
      <c r="I1037" s="5"/>
      <c r="J1037" s="5"/>
      <c r="K1037" s="5"/>
      <c r="L1037" s="5"/>
      <c r="M1037" s="5"/>
      <c r="N1037" s="5"/>
      <c r="O1037" s="5"/>
      <c r="P1037" s="5"/>
      <c r="Q1037" s="5"/>
      <c r="R1037" s="5"/>
      <c r="S1037" s="5"/>
      <c r="T1037" s="5"/>
      <c r="U1037" s="5"/>
      <c r="V1037" s="5"/>
      <c r="W1037" s="5"/>
      <c r="X1037" s="5"/>
      <c r="Y1037" s="5"/>
      <c r="Z1037" s="5"/>
      <c r="AA1037" s="5"/>
      <c r="AB1037" s="5"/>
    </row>
    <row r="1038">
      <c r="A1038" s="5"/>
      <c r="B1038" s="5"/>
      <c r="F1038" s="5"/>
      <c r="G1038" s="5"/>
      <c r="H1038" s="5"/>
      <c r="I1038" s="5"/>
      <c r="J1038" s="5"/>
      <c r="K1038" s="5"/>
      <c r="L1038" s="5"/>
      <c r="M1038" s="5"/>
      <c r="N1038" s="5"/>
      <c r="O1038" s="5"/>
      <c r="P1038" s="5"/>
      <c r="Q1038" s="5"/>
      <c r="R1038" s="5"/>
      <c r="S1038" s="5"/>
      <c r="T1038" s="5"/>
      <c r="U1038" s="5"/>
      <c r="V1038" s="5"/>
      <c r="W1038" s="5"/>
      <c r="X1038" s="5"/>
      <c r="Y1038" s="5"/>
      <c r="Z1038" s="5"/>
      <c r="AA1038" s="5"/>
      <c r="AB1038" s="5"/>
    </row>
    <row r="1039">
      <c r="A1039" s="5"/>
      <c r="B1039" s="5"/>
      <c r="F1039" s="5"/>
      <c r="G1039" s="5"/>
      <c r="H1039" s="5"/>
      <c r="I1039" s="5"/>
      <c r="J1039" s="5"/>
      <c r="K1039" s="5"/>
      <c r="L1039" s="5"/>
      <c r="M1039" s="5"/>
      <c r="N1039" s="5"/>
      <c r="O1039" s="5"/>
      <c r="P1039" s="5"/>
      <c r="Q1039" s="5"/>
      <c r="R1039" s="5"/>
      <c r="S1039" s="5"/>
      <c r="T1039" s="5"/>
      <c r="U1039" s="5"/>
      <c r="V1039" s="5"/>
      <c r="W1039" s="5"/>
      <c r="X1039" s="5"/>
      <c r="Y1039" s="5"/>
      <c r="Z1039" s="5"/>
      <c r="AA1039" s="5"/>
      <c r="AB1039" s="5"/>
    </row>
    <row r="1040">
      <c r="A1040" s="5"/>
      <c r="B1040" s="5"/>
      <c r="F1040" s="5"/>
      <c r="G1040" s="5"/>
      <c r="H1040" s="5"/>
      <c r="I1040" s="5"/>
      <c r="J1040" s="5"/>
      <c r="K1040" s="5"/>
      <c r="L1040" s="5"/>
      <c r="M1040" s="5"/>
      <c r="N1040" s="5"/>
      <c r="O1040" s="5"/>
      <c r="P1040" s="5"/>
      <c r="Q1040" s="5"/>
      <c r="R1040" s="5"/>
      <c r="S1040" s="5"/>
      <c r="T1040" s="5"/>
      <c r="U1040" s="5"/>
      <c r="V1040" s="5"/>
      <c r="W1040" s="5"/>
      <c r="X1040" s="5"/>
      <c r="Y1040" s="5"/>
      <c r="Z1040" s="5"/>
      <c r="AA1040" s="5"/>
      <c r="AB1040" s="5"/>
    </row>
    <row r="1041">
      <c r="A1041" s="5"/>
      <c r="B1041" s="5"/>
      <c r="F1041" s="5"/>
      <c r="G1041" s="5"/>
      <c r="H1041" s="5"/>
      <c r="I1041" s="5"/>
      <c r="J1041" s="5"/>
      <c r="K1041" s="5"/>
      <c r="L1041" s="5"/>
      <c r="M1041" s="5"/>
      <c r="N1041" s="5"/>
      <c r="O1041" s="5"/>
      <c r="P1041" s="5"/>
      <c r="Q1041" s="5"/>
      <c r="R1041" s="5"/>
      <c r="S1041" s="5"/>
      <c r="T1041" s="5"/>
      <c r="U1041" s="5"/>
      <c r="V1041" s="5"/>
      <c r="W1041" s="5"/>
      <c r="X1041" s="5"/>
      <c r="Y1041" s="5"/>
      <c r="Z1041" s="5"/>
      <c r="AA1041" s="5"/>
      <c r="AB1041" s="5"/>
    </row>
    <row r="1042">
      <c r="A1042" s="5"/>
      <c r="B1042" s="5"/>
      <c r="F1042" s="5"/>
      <c r="G1042" s="5"/>
      <c r="H1042" s="5"/>
      <c r="I1042" s="5"/>
      <c r="J1042" s="5"/>
      <c r="K1042" s="5"/>
      <c r="L1042" s="5"/>
      <c r="M1042" s="5"/>
      <c r="N1042" s="5"/>
      <c r="O1042" s="5"/>
      <c r="P1042" s="5"/>
      <c r="Q1042" s="5"/>
      <c r="R1042" s="5"/>
      <c r="S1042" s="5"/>
      <c r="T1042" s="5"/>
      <c r="U1042" s="5"/>
      <c r="V1042" s="5"/>
      <c r="W1042" s="5"/>
      <c r="X1042" s="5"/>
      <c r="Y1042" s="5"/>
      <c r="Z1042" s="5"/>
      <c r="AA1042" s="5"/>
      <c r="AB1042" s="5"/>
    </row>
    <row r="1043">
      <c r="A1043" s="5"/>
      <c r="B1043" s="5"/>
      <c r="F1043" s="5"/>
      <c r="G1043" s="5"/>
      <c r="H1043" s="5"/>
      <c r="I1043" s="5"/>
      <c r="J1043" s="5"/>
      <c r="K1043" s="5"/>
      <c r="L1043" s="5"/>
      <c r="M1043" s="5"/>
      <c r="N1043" s="5"/>
      <c r="O1043" s="5"/>
      <c r="P1043" s="5"/>
      <c r="Q1043" s="5"/>
      <c r="R1043" s="5"/>
      <c r="S1043" s="5"/>
      <c r="T1043" s="5"/>
      <c r="U1043" s="5"/>
      <c r="V1043" s="5"/>
      <c r="W1043" s="5"/>
      <c r="X1043" s="5"/>
      <c r="Y1043" s="5"/>
      <c r="Z1043" s="5"/>
      <c r="AA1043" s="5"/>
      <c r="AB1043" s="5"/>
    </row>
    <row r="1044">
      <c r="A1044" s="5"/>
      <c r="B1044" s="5"/>
      <c r="F1044" s="5"/>
      <c r="G1044" s="5"/>
      <c r="H1044" s="5"/>
      <c r="I1044" s="5"/>
      <c r="J1044" s="5"/>
      <c r="K1044" s="5"/>
      <c r="L1044" s="5"/>
      <c r="M1044" s="5"/>
      <c r="N1044" s="5"/>
      <c r="O1044" s="5"/>
      <c r="P1044" s="5"/>
      <c r="Q1044" s="5"/>
      <c r="R1044" s="5"/>
      <c r="S1044" s="5"/>
      <c r="T1044" s="5"/>
      <c r="U1044" s="5"/>
      <c r="V1044" s="5"/>
      <c r="W1044" s="5"/>
      <c r="X1044" s="5"/>
      <c r="Y1044" s="5"/>
      <c r="Z1044" s="5"/>
      <c r="AA1044" s="5"/>
      <c r="AB1044" s="5"/>
    </row>
    <row r="1045">
      <c r="A1045" s="5"/>
      <c r="B1045" s="5"/>
      <c r="F1045" s="5"/>
      <c r="G1045" s="5"/>
      <c r="H1045" s="5"/>
      <c r="I1045" s="5"/>
      <c r="J1045" s="5"/>
      <c r="K1045" s="5"/>
      <c r="L1045" s="5"/>
      <c r="M1045" s="5"/>
      <c r="N1045" s="5"/>
      <c r="O1045" s="5"/>
      <c r="P1045" s="5"/>
      <c r="Q1045" s="5"/>
      <c r="R1045" s="5"/>
      <c r="S1045" s="5"/>
      <c r="T1045" s="5"/>
      <c r="U1045" s="5"/>
      <c r="V1045" s="5"/>
      <c r="W1045" s="5"/>
      <c r="X1045" s="5"/>
      <c r="Y1045" s="5"/>
      <c r="Z1045" s="5"/>
      <c r="AA1045" s="5"/>
      <c r="AB1045" s="5"/>
    </row>
    <row r="1046">
      <c r="A1046" s="5"/>
      <c r="B1046" s="5"/>
      <c r="F1046" s="5"/>
      <c r="G1046" s="5"/>
      <c r="H1046" s="5"/>
      <c r="I1046" s="5"/>
      <c r="J1046" s="5"/>
      <c r="K1046" s="5"/>
      <c r="L1046" s="5"/>
      <c r="M1046" s="5"/>
      <c r="N1046" s="5"/>
      <c r="O1046" s="5"/>
      <c r="P1046" s="5"/>
      <c r="Q1046" s="5"/>
      <c r="R1046" s="5"/>
      <c r="S1046" s="5"/>
      <c r="T1046" s="5"/>
      <c r="U1046" s="5"/>
      <c r="V1046" s="5"/>
      <c r="W1046" s="5"/>
      <c r="X1046" s="5"/>
      <c r="Y1046" s="5"/>
      <c r="Z1046" s="5"/>
      <c r="AA1046" s="5"/>
      <c r="AB1046" s="5"/>
    </row>
    <row r="1047">
      <c r="A1047" s="5"/>
      <c r="B1047" s="5"/>
      <c r="F1047" s="5"/>
      <c r="G1047" s="5"/>
      <c r="H1047" s="5"/>
      <c r="I1047" s="5"/>
      <c r="J1047" s="5"/>
      <c r="K1047" s="5"/>
      <c r="L1047" s="5"/>
      <c r="M1047" s="5"/>
      <c r="N1047" s="5"/>
      <c r="O1047" s="5"/>
      <c r="P1047" s="5"/>
      <c r="Q1047" s="5"/>
      <c r="R1047" s="5"/>
      <c r="S1047" s="5"/>
      <c r="T1047" s="5"/>
      <c r="U1047" s="5"/>
      <c r="V1047" s="5"/>
      <c r="W1047" s="5"/>
      <c r="X1047" s="5"/>
      <c r="Y1047" s="5"/>
      <c r="Z1047" s="5"/>
      <c r="AA1047" s="5"/>
      <c r="AB1047" s="5"/>
    </row>
    <row r="1048">
      <c r="A1048" s="5"/>
      <c r="B1048" s="5"/>
      <c r="F1048" s="5"/>
      <c r="G1048" s="5"/>
      <c r="H1048" s="5"/>
      <c r="I1048" s="5"/>
      <c r="J1048" s="5"/>
      <c r="K1048" s="5"/>
      <c r="L1048" s="5"/>
      <c r="M1048" s="5"/>
      <c r="N1048" s="5"/>
      <c r="O1048" s="5"/>
      <c r="P1048" s="5"/>
      <c r="Q1048" s="5"/>
      <c r="R1048" s="5"/>
      <c r="S1048" s="5"/>
      <c r="T1048" s="5"/>
      <c r="U1048" s="5"/>
      <c r="V1048" s="5"/>
      <c r="W1048" s="5"/>
      <c r="X1048" s="5"/>
      <c r="Y1048" s="5"/>
      <c r="Z1048" s="5"/>
      <c r="AA1048" s="5"/>
      <c r="AB1048" s="5"/>
    </row>
    <row r="1049">
      <c r="A1049" s="5"/>
      <c r="B1049" s="5"/>
      <c r="F1049" s="5"/>
      <c r="G1049" s="5"/>
      <c r="H1049" s="5"/>
      <c r="I1049" s="5"/>
      <c r="J1049" s="5"/>
      <c r="K1049" s="5"/>
      <c r="L1049" s="5"/>
      <c r="M1049" s="5"/>
      <c r="N1049" s="5"/>
      <c r="O1049" s="5"/>
      <c r="P1049" s="5"/>
      <c r="Q1049" s="5"/>
      <c r="R1049" s="5"/>
      <c r="S1049" s="5"/>
      <c r="T1049" s="5"/>
      <c r="U1049" s="5"/>
      <c r="V1049" s="5"/>
      <c r="W1049" s="5"/>
      <c r="X1049" s="5"/>
      <c r="Y1049" s="5"/>
      <c r="Z1049" s="5"/>
      <c r="AA1049" s="5"/>
      <c r="AB1049" s="5"/>
    </row>
    <row r="1050">
      <c r="A1050" s="5"/>
      <c r="B1050" s="5"/>
      <c r="F1050" s="5"/>
      <c r="G1050" s="5"/>
      <c r="H1050" s="5"/>
      <c r="I1050" s="5"/>
      <c r="J1050" s="5"/>
      <c r="K1050" s="5"/>
      <c r="L1050" s="5"/>
      <c r="M1050" s="5"/>
      <c r="N1050" s="5"/>
      <c r="O1050" s="5"/>
      <c r="P1050" s="5"/>
      <c r="Q1050" s="5"/>
      <c r="R1050" s="5"/>
      <c r="S1050" s="5"/>
      <c r="T1050" s="5"/>
      <c r="U1050" s="5"/>
      <c r="V1050" s="5"/>
      <c r="W1050" s="5"/>
      <c r="X1050" s="5"/>
      <c r="Y1050" s="5"/>
      <c r="Z1050" s="5"/>
      <c r="AA1050" s="5"/>
      <c r="AB1050" s="5"/>
    </row>
    <row r="1051">
      <c r="A1051" s="5"/>
      <c r="B1051" s="5"/>
      <c r="F1051" s="5"/>
      <c r="G1051" s="5"/>
      <c r="H1051" s="5"/>
      <c r="I1051" s="5"/>
      <c r="J1051" s="5"/>
      <c r="K1051" s="5"/>
      <c r="L1051" s="5"/>
      <c r="M1051" s="5"/>
      <c r="N1051" s="5"/>
      <c r="O1051" s="5"/>
      <c r="P1051" s="5"/>
      <c r="Q1051" s="5"/>
      <c r="R1051" s="5"/>
      <c r="S1051" s="5"/>
      <c r="T1051" s="5"/>
      <c r="U1051" s="5"/>
      <c r="V1051" s="5"/>
      <c r="W1051" s="5"/>
      <c r="X1051" s="5"/>
      <c r="Y1051" s="5"/>
      <c r="Z1051" s="5"/>
      <c r="AA1051" s="5"/>
      <c r="AB1051" s="5"/>
    </row>
    <row r="1052">
      <c r="A1052" s="5"/>
      <c r="B1052" s="5"/>
      <c r="F1052" s="5"/>
      <c r="G1052" s="5"/>
      <c r="H1052" s="5"/>
      <c r="I1052" s="5"/>
      <c r="J1052" s="5"/>
      <c r="K1052" s="5"/>
      <c r="L1052" s="5"/>
      <c r="M1052" s="5"/>
      <c r="N1052" s="5"/>
      <c r="O1052" s="5"/>
      <c r="P1052" s="5"/>
      <c r="Q1052" s="5"/>
      <c r="R1052" s="5"/>
      <c r="S1052" s="5"/>
      <c r="T1052" s="5"/>
      <c r="U1052" s="5"/>
      <c r="V1052" s="5"/>
      <c r="W1052" s="5"/>
      <c r="X1052" s="5"/>
      <c r="Y1052" s="5"/>
      <c r="Z1052" s="5"/>
      <c r="AA1052" s="5"/>
      <c r="AB1052" s="5"/>
    </row>
    <row r="1053">
      <c r="A1053" s="5"/>
      <c r="B1053" s="5"/>
      <c r="F1053" s="5"/>
      <c r="G1053" s="5"/>
      <c r="H1053" s="5"/>
      <c r="I1053" s="5"/>
      <c r="J1053" s="5"/>
      <c r="K1053" s="5"/>
      <c r="L1053" s="5"/>
      <c r="M1053" s="5"/>
      <c r="N1053" s="5"/>
      <c r="O1053" s="5"/>
      <c r="P1053" s="5"/>
      <c r="Q1053" s="5"/>
      <c r="R1053" s="5"/>
      <c r="S1053" s="5"/>
      <c r="T1053" s="5"/>
      <c r="U1053" s="5"/>
      <c r="V1053" s="5"/>
      <c r="W1053" s="5"/>
      <c r="X1053" s="5"/>
      <c r="Y1053" s="5"/>
      <c r="Z1053" s="5"/>
      <c r="AA1053" s="5"/>
      <c r="AB1053" s="5"/>
    </row>
    <row r="1054">
      <c r="A1054" s="5"/>
      <c r="B1054" s="5"/>
      <c r="F1054" s="5"/>
      <c r="G1054" s="5"/>
      <c r="H1054" s="5"/>
      <c r="I1054" s="5"/>
      <c r="J1054" s="5"/>
      <c r="K1054" s="5"/>
      <c r="L1054" s="5"/>
      <c r="M1054" s="5"/>
      <c r="N1054" s="5"/>
      <c r="O1054" s="5"/>
      <c r="P1054" s="5"/>
      <c r="Q1054" s="5"/>
      <c r="R1054" s="5"/>
      <c r="S1054" s="5"/>
      <c r="T1054" s="5"/>
      <c r="U1054" s="5"/>
      <c r="V1054" s="5"/>
      <c r="W1054" s="5"/>
      <c r="X1054" s="5"/>
      <c r="Y1054" s="5"/>
      <c r="Z1054" s="5"/>
      <c r="AA1054" s="5"/>
      <c r="AB1054" s="5"/>
    </row>
    <row r="1055">
      <c r="A1055" s="5"/>
      <c r="B1055" s="5"/>
      <c r="F1055" s="5"/>
      <c r="G1055" s="5"/>
      <c r="H1055" s="5"/>
      <c r="I1055" s="5"/>
      <c r="J1055" s="5"/>
      <c r="K1055" s="5"/>
      <c r="L1055" s="5"/>
      <c r="M1055" s="5"/>
      <c r="N1055" s="5"/>
      <c r="O1055" s="5"/>
      <c r="P1055" s="5"/>
      <c r="Q1055" s="5"/>
      <c r="R1055" s="5"/>
      <c r="S1055" s="5"/>
      <c r="T1055" s="5"/>
      <c r="U1055" s="5"/>
      <c r="V1055" s="5"/>
      <c r="W1055" s="5"/>
      <c r="X1055" s="5"/>
      <c r="Y1055" s="5"/>
      <c r="Z1055" s="5"/>
      <c r="AA1055" s="5"/>
      <c r="AB1055" s="5"/>
    </row>
    <row r="1056">
      <c r="A1056" s="5"/>
      <c r="B1056" s="5"/>
      <c r="F1056" s="5"/>
      <c r="G1056" s="5"/>
      <c r="H1056" s="5"/>
      <c r="I1056" s="5"/>
      <c r="J1056" s="5"/>
      <c r="K1056" s="5"/>
      <c r="L1056" s="5"/>
      <c r="M1056" s="5"/>
      <c r="N1056" s="5"/>
      <c r="O1056" s="5"/>
      <c r="P1056" s="5"/>
      <c r="Q1056" s="5"/>
      <c r="R1056" s="5"/>
      <c r="S1056" s="5"/>
      <c r="T1056" s="5"/>
      <c r="U1056" s="5"/>
      <c r="V1056" s="5"/>
      <c r="W1056" s="5"/>
      <c r="X1056" s="5"/>
      <c r="Y1056" s="5"/>
      <c r="Z1056" s="5"/>
      <c r="AA1056" s="5"/>
      <c r="AB1056" s="5"/>
    </row>
    <row r="1057">
      <c r="A1057" s="5"/>
      <c r="B1057" s="5"/>
      <c r="F1057" s="5"/>
      <c r="G1057" s="5"/>
      <c r="H1057" s="5"/>
      <c r="I1057" s="5"/>
      <c r="J1057" s="5"/>
      <c r="K1057" s="5"/>
      <c r="L1057" s="5"/>
      <c r="M1057" s="5"/>
      <c r="N1057" s="5"/>
      <c r="O1057" s="5"/>
      <c r="P1057" s="5"/>
      <c r="Q1057" s="5"/>
      <c r="R1057" s="5"/>
      <c r="S1057" s="5"/>
      <c r="T1057" s="5"/>
      <c r="U1057" s="5"/>
      <c r="V1057" s="5"/>
      <c r="W1057" s="5"/>
      <c r="X1057" s="5"/>
      <c r="Y1057" s="5"/>
      <c r="Z1057" s="5"/>
      <c r="AA1057" s="5"/>
      <c r="AB1057" s="5"/>
    </row>
    <row r="1058">
      <c r="A1058" s="5"/>
      <c r="B1058" s="5"/>
      <c r="F1058" s="5"/>
      <c r="G1058" s="5"/>
      <c r="H1058" s="5"/>
      <c r="I1058" s="5"/>
      <c r="J1058" s="5"/>
      <c r="K1058" s="5"/>
      <c r="L1058" s="5"/>
      <c r="M1058" s="5"/>
      <c r="N1058" s="5"/>
      <c r="O1058" s="5"/>
      <c r="P1058" s="5"/>
      <c r="Q1058" s="5"/>
      <c r="R1058" s="5"/>
      <c r="S1058" s="5"/>
      <c r="T1058" s="5"/>
      <c r="U1058" s="5"/>
      <c r="V1058" s="5"/>
      <c r="W1058" s="5"/>
      <c r="X1058" s="5"/>
      <c r="Y1058" s="5"/>
      <c r="Z1058" s="5"/>
      <c r="AA1058" s="5"/>
      <c r="AB1058" s="5"/>
    </row>
    <row r="1059">
      <c r="A1059" s="5"/>
      <c r="B1059" s="5"/>
      <c r="F1059" s="5"/>
      <c r="G1059" s="5"/>
      <c r="H1059" s="5"/>
      <c r="I1059" s="5"/>
      <c r="J1059" s="5"/>
      <c r="K1059" s="5"/>
      <c r="L1059" s="5"/>
      <c r="M1059" s="5"/>
      <c r="N1059" s="5"/>
      <c r="O1059" s="5"/>
      <c r="P1059" s="5"/>
      <c r="Q1059" s="5"/>
      <c r="R1059" s="5"/>
      <c r="S1059" s="5"/>
      <c r="T1059" s="5"/>
      <c r="U1059" s="5"/>
      <c r="V1059" s="5"/>
      <c r="W1059" s="5"/>
      <c r="X1059" s="5"/>
      <c r="Y1059" s="5"/>
      <c r="Z1059" s="5"/>
      <c r="AA1059" s="5"/>
      <c r="AB1059" s="5"/>
    </row>
    <row r="1060">
      <c r="A1060" s="5"/>
      <c r="B1060" s="5"/>
      <c r="F1060" s="5"/>
      <c r="G1060" s="5"/>
      <c r="H1060" s="5"/>
      <c r="I1060" s="5"/>
      <c r="J1060" s="5"/>
      <c r="K1060" s="5"/>
      <c r="L1060" s="5"/>
      <c r="M1060" s="5"/>
      <c r="N1060" s="5"/>
      <c r="O1060" s="5"/>
      <c r="P1060" s="5"/>
      <c r="Q1060" s="5"/>
      <c r="R1060" s="5"/>
      <c r="S1060" s="5"/>
      <c r="T1060" s="5"/>
      <c r="U1060" s="5"/>
      <c r="V1060" s="5"/>
      <c r="W1060" s="5"/>
      <c r="X1060" s="5"/>
      <c r="Y1060" s="5"/>
      <c r="Z1060" s="5"/>
      <c r="AA1060" s="5"/>
      <c r="AB1060" s="5"/>
    </row>
    <row r="1061">
      <c r="A1061" s="5"/>
      <c r="B1061" s="5"/>
      <c r="F1061" s="5"/>
      <c r="G1061" s="5"/>
      <c r="H1061" s="5"/>
      <c r="I1061" s="5"/>
      <c r="J1061" s="5"/>
      <c r="K1061" s="5"/>
      <c r="L1061" s="5"/>
      <c r="M1061" s="5"/>
      <c r="N1061" s="5"/>
      <c r="O1061" s="5"/>
      <c r="P1061" s="5"/>
      <c r="Q1061" s="5"/>
      <c r="R1061" s="5"/>
      <c r="S1061" s="5"/>
      <c r="T1061" s="5"/>
      <c r="U1061" s="5"/>
      <c r="V1061" s="5"/>
      <c r="W1061" s="5"/>
      <c r="X1061" s="5"/>
      <c r="Y1061" s="5"/>
      <c r="Z1061" s="5"/>
      <c r="AA1061" s="5"/>
      <c r="AB1061" s="5"/>
    </row>
    <row r="1062">
      <c r="A1062" s="5"/>
      <c r="B1062" s="5"/>
      <c r="F1062" s="5"/>
      <c r="G1062" s="5"/>
      <c r="H1062" s="5"/>
      <c r="I1062" s="5"/>
      <c r="J1062" s="5"/>
      <c r="K1062" s="5"/>
      <c r="L1062" s="5"/>
      <c r="M1062" s="5"/>
      <c r="N1062" s="5"/>
      <c r="O1062" s="5"/>
      <c r="P1062" s="5"/>
      <c r="Q1062" s="5"/>
      <c r="R1062" s="5"/>
      <c r="S1062" s="5"/>
      <c r="T1062" s="5"/>
      <c r="U1062" s="5"/>
      <c r="V1062" s="5"/>
      <c r="W1062" s="5"/>
      <c r="X1062" s="5"/>
      <c r="Y1062" s="5"/>
      <c r="Z1062" s="5"/>
      <c r="AA1062" s="5"/>
      <c r="AB1062" s="5"/>
    </row>
    <row r="1063">
      <c r="A1063" s="5"/>
      <c r="B1063" s="5"/>
      <c r="F1063" s="5"/>
      <c r="G1063" s="5"/>
      <c r="H1063" s="5"/>
      <c r="I1063" s="5"/>
      <c r="J1063" s="5"/>
      <c r="K1063" s="5"/>
      <c r="L1063" s="5"/>
      <c r="M1063" s="5"/>
      <c r="N1063" s="5"/>
      <c r="O1063" s="5"/>
      <c r="P1063" s="5"/>
      <c r="Q1063" s="5"/>
      <c r="R1063" s="5"/>
      <c r="S1063" s="5"/>
      <c r="T1063" s="5"/>
      <c r="U1063" s="5"/>
      <c r="V1063" s="5"/>
      <c r="W1063" s="5"/>
      <c r="X1063" s="5"/>
      <c r="Y1063" s="5"/>
      <c r="Z1063" s="5"/>
      <c r="AA1063" s="5"/>
      <c r="AB1063" s="5"/>
    </row>
    <row r="1064">
      <c r="A1064" s="5"/>
      <c r="B1064" s="5"/>
      <c r="F1064" s="5"/>
      <c r="G1064" s="5"/>
      <c r="H1064" s="5"/>
      <c r="I1064" s="5"/>
      <c r="J1064" s="5"/>
      <c r="K1064" s="5"/>
      <c r="L1064" s="5"/>
      <c r="M1064" s="5"/>
      <c r="N1064" s="5"/>
      <c r="O1064" s="5"/>
      <c r="P1064" s="5"/>
      <c r="Q1064" s="5"/>
      <c r="R1064" s="5"/>
      <c r="S1064" s="5"/>
      <c r="T1064" s="5"/>
      <c r="U1064" s="5"/>
      <c r="V1064" s="5"/>
      <c r="W1064" s="5"/>
      <c r="X1064" s="5"/>
      <c r="Y1064" s="5"/>
      <c r="Z1064" s="5"/>
      <c r="AA1064" s="5"/>
      <c r="AB1064" s="5"/>
    </row>
    <row r="1065">
      <c r="A1065" s="5"/>
      <c r="B1065" s="5"/>
      <c r="F1065" s="5"/>
      <c r="G1065" s="5"/>
      <c r="H1065" s="5"/>
      <c r="I1065" s="5"/>
      <c r="J1065" s="5"/>
      <c r="K1065" s="5"/>
      <c r="L1065" s="5"/>
      <c r="M1065" s="5"/>
      <c r="N1065" s="5"/>
      <c r="O1065" s="5"/>
      <c r="P1065" s="5"/>
      <c r="Q1065" s="5"/>
      <c r="R1065" s="5"/>
      <c r="S1065" s="5"/>
      <c r="T1065" s="5"/>
      <c r="U1065" s="5"/>
      <c r="V1065" s="5"/>
      <c r="W1065" s="5"/>
      <c r="X1065" s="5"/>
      <c r="Y1065" s="5"/>
      <c r="Z1065" s="5"/>
      <c r="AA1065" s="5"/>
      <c r="AB1065" s="5"/>
    </row>
    <row r="1066">
      <c r="A1066" s="5"/>
      <c r="B1066" s="5"/>
      <c r="F1066" s="5"/>
      <c r="G1066" s="5"/>
      <c r="H1066" s="5"/>
      <c r="I1066" s="5"/>
      <c r="J1066" s="5"/>
      <c r="K1066" s="5"/>
      <c r="L1066" s="5"/>
      <c r="M1066" s="5"/>
      <c r="N1066" s="5"/>
      <c r="O1066" s="5"/>
      <c r="P1066" s="5"/>
      <c r="Q1066" s="5"/>
      <c r="R1066" s="5"/>
      <c r="S1066" s="5"/>
      <c r="T1066" s="5"/>
      <c r="U1066" s="5"/>
      <c r="V1066" s="5"/>
      <c r="W1066" s="5"/>
      <c r="X1066" s="5"/>
      <c r="Y1066" s="5"/>
      <c r="Z1066" s="5"/>
      <c r="AA1066" s="5"/>
      <c r="AB1066" s="5"/>
    </row>
    <row r="1067">
      <c r="A1067" s="5"/>
      <c r="B1067" s="5"/>
      <c r="F1067" s="5"/>
      <c r="G1067" s="5"/>
      <c r="H1067" s="5"/>
      <c r="I1067" s="5"/>
      <c r="J1067" s="5"/>
      <c r="K1067" s="5"/>
      <c r="L1067" s="5"/>
      <c r="M1067" s="5"/>
      <c r="N1067" s="5"/>
      <c r="O1067" s="5"/>
      <c r="P1067" s="5"/>
      <c r="Q1067" s="5"/>
      <c r="R1067" s="5"/>
      <c r="S1067" s="5"/>
      <c r="T1067" s="5"/>
      <c r="U1067" s="5"/>
      <c r="V1067" s="5"/>
      <c r="W1067" s="5"/>
      <c r="X1067" s="5"/>
      <c r="Y1067" s="5"/>
      <c r="Z1067" s="5"/>
      <c r="AA1067" s="5"/>
      <c r="AB1067" s="5"/>
    </row>
    <row r="1068">
      <c r="A1068" s="5"/>
      <c r="B1068" s="5"/>
      <c r="F1068" s="5"/>
      <c r="G1068" s="5"/>
      <c r="H1068" s="5"/>
      <c r="I1068" s="5"/>
      <c r="J1068" s="5"/>
      <c r="K1068" s="5"/>
      <c r="L1068" s="5"/>
      <c r="M1068" s="5"/>
      <c r="N1068" s="5"/>
      <c r="O1068" s="5"/>
      <c r="P1068" s="5"/>
      <c r="Q1068" s="5"/>
      <c r="R1068" s="5"/>
      <c r="S1068" s="5"/>
      <c r="T1068" s="5"/>
      <c r="U1068" s="5"/>
      <c r="V1068" s="5"/>
      <c r="W1068" s="5"/>
      <c r="X1068" s="5"/>
      <c r="Y1068" s="5"/>
      <c r="Z1068" s="5"/>
      <c r="AA1068" s="5"/>
      <c r="AB1068" s="5"/>
    </row>
    <row r="1069">
      <c r="A1069" s="5"/>
      <c r="B1069" s="5"/>
      <c r="F1069" s="5"/>
      <c r="G1069" s="5"/>
      <c r="H1069" s="5"/>
      <c r="I1069" s="5"/>
      <c r="J1069" s="5"/>
      <c r="K1069" s="5"/>
      <c r="L1069" s="5"/>
      <c r="M1069" s="5"/>
      <c r="N1069" s="5"/>
      <c r="O1069" s="5"/>
      <c r="P1069" s="5"/>
      <c r="Q1069" s="5"/>
      <c r="R1069" s="5"/>
      <c r="S1069" s="5"/>
      <c r="T1069" s="5"/>
      <c r="U1069" s="5"/>
      <c r="V1069" s="5"/>
      <c r="W1069" s="5"/>
      <c r="X1069" s="5"/>
      <c r="Y1069" s="5"/>
      <c r="Z1069" s="5"/>
      <c r="AA1069" s="5"/>
      <c r="AB1069" s="5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7"/>
      <c r="B1" s="17">
        <v>9186.0</v>
      </c>
      <c r="C1" s="17">
        <v>1270.0</v>
      </c>
      <c r="D1" s="17">
        <v>3520.0</v>
      </c>
      <c r="E1" s="17">
        <v>2403.0</v>
      </c>
      <c r="F1" s="17">
        <v>7889.0</v>
      </c>
      <c r="G1" s="17">
        <v>10096.0</v>
      </c>
      <c r="H1" s="17">
        <v>2093.0</v>
      </c>
      <c r="I1" s="17">
        <v>4113.0</v>
      </c>
      <c r="J1" s="17">
        <v>5459.0</v>
      </c>
    </row>
    <row r="3">
      <c r="B3" s="18">
        <f t="array" ref="B3:B11">TRANSPOSE(B1:J1)</f>
        <v>9186</v>
      </c>
    </row>
    <row r="4">
      <c r="B4" s="18">
        <v>1270.0</v>
      </c>
    </row>
    <row r="5">
      <c r="B5" s="18">
        <v>3520.0</v>
      </c>
    </row>
    <row r="6">
      <c r="B6" s="18">
        <v>2403.0</v>
      </c>
    </row>
    <row r="7">
      <c r="B7" s="18">
        <v>7889.0</v>
      </c>
    </row>
    <row r="8">
      <c r="B8" s="18">
        <v>10096.0</v>
      </c>
    </row>
    <row r="9">
      <c r="B9" s="18">
        <v>2093.0</v>
      </c>
    </row>
    <row r="10">
      <c r="B10" s="18">
        <v>4113.0</v>
      </c>
    </row>
    <row r="11">
      <c r="B11" s="18">
        <v>5459.0</v>
      </c>
    </row>
    <row r="16">
      <c r="A16" s="19"/>
      <c r="B16" s="20" t="s">
        <v>1153</v>
      </c>
      <c r="C16" s="20" t="s">
        <v>1154</v>
      </c>
      <c r="D16" s="20" t="s">
        <v>1155</v>
      </c>
      <c r="E16" s="20" t="s">
        <v>1156</v>
      </c>
      <c r="F16" s="20" t="s">
        <v>1157</v>
      </c>
      <c r="G16" s="20" t="s">
        <v>1158</v>
      </c>
      <c r="H16" s="20" t="s">
        <v>1159</v>
      </c>
      <c r="I16" s="20" t="s">
        <v>1160</v>
      </c>
      <c r="J16" s="20" t="s">
        <v>1161</v>
      </c>
      <c r="K16" s="20" t="s">
        <v>1162</v>
      </c>
      <c r="L16" s="20" t="s">
        <v>1163</v>
      </c>
      <c r="M16" s="20" t="s">
        <v>1164</v>
      </c>
      <c r="N16" s="20" t="s">
        <v>1165</v>
      </c>
      <c r="O16" s="20" t="s">
        <v>1166</v>
      </c>
      <c r="P16" s="20" t="s">
        <v>1167</v>
      </c>
      <c r="Q16" s="20" t="s">
        <v>1168</v>
      </c>
      <c r="R16" s="20" t="s">
        <v>1169</v>
      </c>
    </row>
    <row r="17">
      <c r="A17" s="11" t="s">
        <v>1170</v>
      </c>
      <c r="B17" s="21" t="str">
        <f t="array" ref="B17:R17">TRANSPOSE(B34:B50)</f>
        <v>National Capital Region (NCR)</v>
      </c>
      <c r="C17" s="21" t="s">
        <v>1171</v>
      </c>
      <c r="D17" s="21" t="s">
        <v>1172</v>
      </c>
      <c r="E17" s="21" t="s">
        <v>1173</v>
      </c>
      <c r="F17" s="21" t="s">
        <v>1174</v>
      </c>
      <c r="G17" s="21" t="s">
        <v>1175</v>
      </c>
      <c r="H17" s="21" t="s">
        <v>1176</v>
      </c>
      <c r="I17" s="21" t="s">
        <v>1177</v>
      </c>
      <c r="J17" s="21" t="s">
        <v>1178</v>
      </c>
      <c r="K17" s="21" t="s">
        <v>1179</v>
      </c>
      <c r="L17" s="21" t="s">
        <v>1180</v>
      </c>
      <c r="M17" s="21" t="s">
        <v>1181</v>
      </c>
      <c r="N17" s="21" t="s">
        <v>1182</v>
      </c>
      <c r="O17" s="21" t="s">
        <v>1183</v>
      </c>
      <c r="P17" s="21" t="s">
        <v>1184</v>
      </c>
      <c r="Q17" s="21" t="s">
        <v>1185</v>
      </c>
      <c r="R17" s="21" t="s">
        <v>1186</v>
      </c>
    </row>
    <row r="18">
      <c r="A18" s="11">
        <v>2018.0</v>
      </c>
      <c r="B18" s="17">
        <v>9186.0</v>
      </c>
      <c r="C18" s="17">
        <v>1270.0</v>
      </c>
      <c r="D18" s="17">
        <v>3520.0</v>
      </c>
      <c r="E18" s="17">
        <v>2403.0</v>
      </c>
      <c r="F18" s="17">
        <v>7889.0</v>
      </c>
      <c r="G18" s="17">
        <v>10096.0</v>
      </c>
      <c r="H18" s="17">
        <v>2093.0</v>
      </c>
      <c r="I18" s="17">
        <v>4113.0</v>
      </c>
      <c r="J18" s="17">
        <v>5459.0</v>
      </c>
      <c r="K18" s="17">
        <v>5295.0</v>
      </c>
      <c r="L18" s="17">
        <v>3155.0</v>
      </c>
      <c r="M18" s="17">
        <v>2617.0</v>
      </c>
      <c r="N18" s="17">
        <v>3314.0</v>
      </c>
      <c r="O18" s="17">
        <v>3505.0</v>
      </c>
      <c r="P18" s="17">
        <v>3150.0</v>
      </c>
      <c r="Q18" s="17">
        <v>1885.0</v>
      </c>
      <c r="R18" s="17">
        <v>2390.0</v>
      </c>
    </row>
    <row r="19">
      <c r="B19" s="17">
        <v>9758.0</v>
      </c>
      <c r="C19" s="17">
        <v>1210.0</v>
      </c>
      <c r="D19" s="17">
        <v>3493.0</v>
      </c>
      <c r="E19" s="17">
        <v>2393.0</v>
      </c>
      <c r="F19" s="17">
        <v>8333.0</v>
      </c>
      <c r="G19" s="17">
        <v>10737.0</v>
      </c>
      <c r="H19" s="17">
        <v>2016.0</v>
      </c>
      <c r="I19" s="17">
        <v>3886.0</v>
      </c>
      <c r="J19" s="17">
        <v>5351.0</v>
      </c>
      <c r="K19" s="17">
        <v>5322.0</v>
      </c>
      <c r="L19" s="17">
        <v>3084.0</v>
      </c>
      <c r="M19" s="17">
        <v>2474.0</v>
      </c>
      <c r="N19" s="17">
        <v>3300.0</v>
      </c>
      <c r="O19" s="17">
        <v>3493.0</v>
      </c>
      <c r="P19" s="17">
        <v>3135.0</v>
      </c>
      <c r="Q19" s="17">
        <v>1777.0</v>
      </c>
      <c r="R19" s="22">
        <v>2380.0</v>
      </c>
    </row>
    <row r="20">
      <c r="B20" s="17">
        <v>9938.0</v>
      </c>
      <c r="C20" s="17">
        <v>1226.0</v>
      </c>
      <c r="D20" s="17">
        <v>3545.0</v>
      </c>
      <c r="E20" s="17">
        <v>2442.0</v>
      </c>
      <c r="F20" s="17">
        <v>8576.0</v>
      </c>
      <c r="G20" s="17">
        <v>11097.0</v>
      </c>
      <c r="H20" s="17">
        <v>2049.0</v>
      </c>
      <c r="I20" s="17">
        <v>3950.0</v>
      </c>
      <c r="J20" s="17">
        <v>5424.0</v>
      </c>
      <c r="K20" s="17">
        <v>5433.0</v>
      </c>
      <c r="L20" s="17">
        <v>3131.0</v>
      </c>
      <c r="M20" s="17">
        <v>2511.0</v>
      </c>
      <c r="N20" s="17">
        <v>3372.0</v>
      </c>
      <c r="O20" s="17">
        <v>3558.0</v>
      </c>
      <c r="P20" s="17">
        <v>3212.0</v>
      </c>
      <c r="Q20" s="17">
        <v>1804.0</v>
      </c>
      <c r="R20" s="22">
        <v>2465.0</v>
      </c>
    </row>
    <row r="21">
      <c r="B21" s="17">
        <v>10107.0</v>
      </c>
      <c r="C21" s="17">
        <v>1251.0</v>
      </c>
      <c r="D21" s="17">
        <v>3585.0</v>
      </c>
      <c r="E21" s="17">
        <v>2488.0</v>
      </c>
      <c r="F21" s="17">
        <v>8788.0</v>
      </c>
      <c r="G21" s="17">
        <v>11391.0</v>
      </c>
      <c r="H21" s="23">
        <v>2080.0</v>
      </c>
      <c r="I21" s="17">
        <v>4028.0</v>
      </c>
      <c r="J21" s="17">
        <v>5500.0</v>
      </c>
      <c r="K21" s="17">
        <v>5538.0</v>
      </c>
      <c r="L21" s="17">
        <v>3195.0</v>
      </c>
      <c r="M21" s="17">
        <v>2561.0</v>
      </c>
      <c r="N21" s="17">
        <v>3452.0</v>
      </c>
      <c r="O21" s="17">
        <v>3645.0</v>
      </c>
      <c r="P21" s="17">
        <v>3298.0</v>
      </c>
      <c r="Q21" s="17">
        <v>1836.0</v>
      </c>
      <c r="R21" s="22">
        <v>2557.0</v>
      </c>
    </row>
    <row r="34">
      <c r="A34" s="24"/>
      <c r="B34" s="24" t="s">
        <v>1187</v>
      </c>
      <c r="F34" s="18">
        <f t="array" ref="F34:F50">TRANSPOSE(B18:R18)</f>
        <v>9186</v>
      </c>
      <c r="G34" s="18">
        <f t="array" ref="G34:G50">TRANSPOSE(B19:R19)</f>
        <v>9758</v>
      </c>
      <c r="H34" s="18">
        <f t="array" ref="H34:I50">TRANSPOSE(B20:R21)</f>
        <v>9938</v>
      </c>
      <c r="I34" s="18">
        <v>10107.0</v>
      </c>
      <c r="L34" s="25" t="s">
        <v>1153</v>
      </c>
      <c r="M34" s="10">
        <v>5538.36275</v>
      </c>
      <c r="N34" s="10">
        <v>5903.55925</v>
      </c>
      <c r="O34" s="10">
        <v>5717.6855</v>
      </c>
      <c r="P34" s="10">
        <v>6148.840998774983</v>
      </c>
    </row>
    <row r="35">
      <c r="A35" s="24"/>
      <c r="B35" s="24" t="s">
        <v>1171</v>
      </c>
      <c r="F35" s="18">
        <v>1270.0</v>
      </c>
      <c r="G35" s="18">
        <v>1210.0</v>
      </c>
      <c r="H35" s="18">
        <v>1226.0</v>
      </c>
      <c r="I35" s="18">
        <v>1251.0</v>
      </c>
      <c r="L35" s="25" t="s">
        <v>1154</v>
      </c>
      <c r="M35" s="10">
        <v>785.896</v>
      </c>
      <c r="N35" s="10">
        <v>743.4082500000001</v>
      </c>
      <c r="O35" s="10">
        <v>751.873</v>
      </c>
      <c r="P35" s="10">
        <v>801.6418085166906</v>
      </c>
    </row>
    <row r="36">
      <c r="A36" s="24"/>
      <c r="B36" s="24" t="s">
        <v>1172</v>
      </c>
      <c r="F36" s="18">
        <v>3520.0</v>
      </c>
      <c r="G36" s="18">
        <v>3493.0</v>
      </c>
      <c r="H36" s="18">
        <v>3545.0</v>
      </c>
      <c r="I36" s="18">
        <v>3585.0</v>
      </c>
      <c r="L36" s="25" t="s">
        <v>1188</v>
      </c>
      <c r="M36" s="10">
        <v>2172.4812500000003</v>
      </c>
      <c r="N36" s="10">
        <v>2152.9004999999997</v>
      </c>
      <c r="O36" s="10">
        <v>2220.2125</v>
      </c>
      <c r="P36" s="10">
        <v>2336.973196749998</v>
      </c>
    </row>
    <row r="37">
      <c r="A37" s="24"/>
      <c r="B37" s="24" t="s">
        <v>1173</v>
      </c>
      <c r="F37" s="18">
        <v>2403.0</v>
      </c>
      <c r="G37" s="18">
        <v>2393.0</v>
      </c>
      <c r="H37" s="18">
        <v>2442.0</v>
      </c>
      <c r="I37" s="18">
        <v>2488.0</v>
      </c>
      <c r="L37" s="25" t="s">
        <v>1189</v>
      </c>
      <c r="M37" s="10">
        <v>1535.1406689233115</v>
      </c>
      <c r="N37" s="14">
        <v>1504.14375</v>
      </c>
      <c r="O37" s="14">
        <v>1497.89075</v>
      </c>
      <c r="P37" s="14">
        <v>1635.1612603249996</v>
      </c>
    </row>
    <row r="38">
      <c r="A38" s="24"/>
      <c r="B38" s="24" t="s">
        <v>1174</v>
      </c>
      <c r="F38" s="18">
        <v>7889.0</v>
      </c>
      <c r="G38" s="18">
        <v>8333.0</v>
      </c>
      <c r="H38" s="18">
        <v>8576.0</v>
      </c>
      <c r="I38" s="18">
        <v>8788.0</v>
      </c>
      <c r="L38" s="25" t="s">
        <v>1190</v>
      </c>
      <c r="M38" s="10">
        <v>4722.099</v>
      </c>
      <c r="N38" s="10">
        <v>4981.731</v>
      </c>
      <c r="O38" s="10">
        <v>4881.892</v>
      </c>
      <c r="P38" s="10">
        <v>5183.346993549949</v>
      </c>
    </row>
    <row r="39">
      <c r="A39" s="24"/>
      <c r="B39" s="24" t="s">
        <v>1175</v>
      </c>
      <c r="F39" s="18">
        <v>10096.0</v>
      </c>
      <c r="G39" s="18">
        <v>10737.0</v>
      </c>
      <c r="H39" s="18">
        <v>11097.0</v>
      </c>
      <c r="I39" s="18">
        <v>11391.0</v>
      </c>
      <c r="L39" s="25" t="s">
        <v>1191</v>
      </c>
      <c r="M39" s="10">
        <v>6327.763250000001</v>
      </c>
      <c r="N39" s="10">
        <v>6868.7815</v>
      </c>
      <c r="O39" s="14">
        <v>6846.85025</v>
      </c>
      <c r="P39" s="14">
        <v>7354.5109883333325</v>
      </c>
    </row>
    <row r="40">
      <c r="A40" s="24"/>
      <c r="B40" s="24" t="s">
        <v>1176</v>
      </c>
      <c r="F40" s="18">
        <v>2093.0</v>
      </c>
      <c r="G40" s="18">
        <v>2016.0</v>
      </c>
      <c r="H40" s="18">
        <v>2049.0</v>
      </c>
      <c r="I40" s="21">
        <v>2080.0</v>
      </c>
      <c r="L40" s="25" t="s">
        <v>1159</v>
      </c>
      <c r="M40" s="10">
        <v>1297.9534999999998</v>
      </c>
      <c r="N40" s="10">
        <v>1223.41525</v>
      </c>
      <c r="O40" s="14">
        <v>1220.62775</v>
      </c>
      <c r="P40" s="14">
        <v>1350.838132125012</v>
      </c>
    </row>
    <row r="41">
      <c r="A41" s="24"/>
      <c r="B41" s="24" t="s">
        <v>1177</v>
      </c>
      <c r="F41" s="18">
        <v>4113.0</v>
      </c>
      <c r="G41" s="18">
        <v>3886.0</v>
      </c>
      <c r="H41" s="18">
        <v>3950.0</v>
      </c>
      <c r="I41" s="18">
        <v>4028.0</v>
      </c>
      <c r="L41" s="25" t="s">
        <v>1192</v>
      </c>
      <c r="M41" s="10">
        <v>2503.385</v>
      </c>
      <c r="N41" s="10">
        <v>2358.59175</v>
      </c>
      <c r="O41" s="14">
        <v>2351.01375</v>
      </c>
      <c r="P41" s="14">
        <v>2459.668191075021</v>
      </c>
    </row>
    <row r="42">
      <c r="A42" s="24"/>
      <c r="B42" s="24" t="s">
        <v>1178</v>
      </c>
      <c r="F42" s="18">
        <v>5459.0</v>
      </c>
      <c r="G42" s="18">
        <v>5351.0</v>
      </c>
      <c r="H42" s="18">
        <v>5424.0</v>
      </c>
      <c r="I42" s="18">
        <v>5500.0</v>
      </c>
      <c r="L42" s="25" t="s">
        <v>1193</v>
      </c>
      <c r="M42" s="10">
        <v>3342.9304629431404</v>
      </c>
      <c r="N42" s="10">
        <v>3161.82125</v>
      </c>
      <c r="O42" s="14">
        <v>3181.7895</v>
      </c>
      <c r="P42" s="14">
        <v>3487.235761341749</v>
      </c>
    </row>
    <row r="43">
      <c r="A43" s="24"/>
      <c r="B43" s="24" t="s">
        <v>1179</v>
      </c>
      <c r="F43" s="18">
        <v>5295.0</v>
      </c>
      <c r="G43" s="18">
        <v>5322.0</v>
      </c>
      <c r="H43" s="18">
        <v>5433.0</v>
      </c>
      <c r="I43" s="18">
        <v>5538.0</v>
      </c>
      <c r="L43" s="25" t="s">
        <v>1194</v>
      </c>
      <c r="M43" s="10">
        <v>3247.8832500000003</v>
      </c>
      <c r="N43" s="10">
        <v>3303.77625</v>
      </c>
      <c r="O43" s="14">
        <v>3188.17875</v>
      </c>
      <c r="P43" s="14">
        <v>3587.730742491657</v>
      </c>
    </row>
    <row r="44">
      <c r="A44" s="24"/>
      <c r="B44" s="24" t="s">
        <v>1180</v>
      </c>
      <c r="F44" s="18">
        <v>3155.0</v>
      </c>
      <c r="G44" s="18">
        <v>3084.0</v>
      </c>
      <c r="H44" s="18">
        <v>3131.0</v>
      </c>
      <c r="I44" s="18">
        <v>3195.0</v>
      </c>
      <c r="L44" s="25" t="s">
        <v>1195</v>
      </c>
      <c r="M44" s="10">
        <v>1932.34925</v>
      </c>
      <c r="N44" s="10">
        <v>1862.02</v>
      </c>
      <c r="O44" s="14">
        <v>1822.1455</v>
      </c>
      <c r="P44" s="14">
        <v>2018.309184274991</v>
      </c>
    </row>
    <row r="45">
      <c r="A45" s="24"/>
      <c r="B45" s="24" t="s">
        <v>1181</v>
      </c>
      <c r="F45" s="18">
        <v>2617.0</v>
      </c>
      <c r="G45" s="18">
        <v>2474.0</v>
      </c>
      <c r="H45" s="18">
        <v>2511.0</v>
      </c>
      <c r="I45" s="18">
        <v>2561.0</v>
      </c>
      <c r="L45" s="25" t="s">
        <v>1196</v>
      </c>
      <c r="M45" s="10">
        <v>1474.33675</v>
      </c>
      <c r="N45" s="10">
        <v>1392.35225</v>
      </c>
      <c r="O45" s="14">
        <v>1428.87425</v>
      </c>
      <c r="P45" s="14">
        <v>1662.6982158083338</v>
      </c>
    </row>
    <row r="46">
      <c r="A46" s="24"/>
      <c r="B46" s="24" t="s">
        <v>1182</v>
      </c>
      <c r="F46" s="18">
        <v>3314.0</v>
      </c>
      <c r="G46" s="18">
        <v>3300.0</v>
      </c>
      <c r="H46" s="18">
        <v>3372.0</v>
      </c>
      <c r="I46" s="18">
        <v>3452.0</v>
      </c>
      <c r="L46" s="25" t="s">
        <v>1197</v>
      </c>
      <c r="M46" s="10">
        <v>2196.34975</v>
      </c>
      <c r="N46" s="10">
        <v>2266.27275</v>
      </c>
      <c r="O46" s="14">
        <v>2236.97475</v>
      </c>
      <c r="P46" s="14">
        <v>2409.815619950023</v>
      </c>
    </row>
    <row r="47">
      <c r="A47" s="24"/>
      <c r="B47" s="24" t="s">
        <v>1183</v>
      </c>
      <c r="F47" s="18">
        <v>3505.0</v>
      </c>
      <c r="G47" s="18">
        <v>3493.0</v>
      </c>
      <c r="H47" s="18">
        <v>3558.0</v>
      </c>
      <c r="I47" s="18">
        <v>3645.0</v>
      </c>
      <c r="L47" s="25" t="s">
        <v>1198</v>
      </c>
      <c r="M47" s="10">
        <v>2112.6717499999995</v>
      </c>
      <c r="N47" s="10">
        <v>2088.20925</v>
      </c>
      <c r="O47" s="14">
        <v>2046.859</v>
      </c>
      <c r="P47" s="14">
        <v>2218.5986523750107</v>
      </c>
    </row>
    <row r="48">
      <c r="A48" s="24"/>
      <c r="B48" s="24" t="s">
        <v>1184</v>
      </c>
      <c r="F48" s="18">
        <v>3150.0</v>
      </c>
      <c r="G48" s="18">
        <v>3135.0</v>
      </c>
      <c r="H48" s="18">
        <v>3212.0</v>
      </c>
      <c r="I48" s="18">
        <v>3298.0</v>
      </c>
      <c r="L48" s="25" t="s">
        <v>1199</v>
      </c>
      <c r="M48" s="10">
        <v>1943.59275</v>
      </c>
      <c r="N48" s="10">
        <v>2004.2847499999998</v>
      </c>
      <c r="O48" s="14">
        <v>2020.60125</v>
      </c>
      <c r="P48" s="14">
        <v>2233.1173230500253</v>
      </c>
    </row>
    <row r="49">
      <c r="A49" s="24"/>
      <c r="B49" s="24" t="s">
        <v>1185</v>
      </c>
      <c r="F49" s="18">
        <v>1885.0</v>
      </c>
      <c r="G49" s="18">
        <v>1777.0</v>
      </c>
      <c r="H49" s="18">
        <v>1804.0</v>
      </c>
      <c r="I49" s="18">
        <v>1836.0</v>
      </c>
      <c r="L49" s="25" t="s">
        <v>1200</v>
      </c>
      <c r="M49" s="10">
        <v>1213.8135</v>
      </c>
      <c r="N49" s="10">
        <v>1108.0049999999999</v>
      </c>
      <c r="O49" s="14">
        <v>1146.351</v>
      </c>
      <c r="P49" s="14">
        <v>1244.593936183335</v>
      </c>
    </row>
    <row r="50">
      <c r="A50" s="26"/>
      <c r="B50" s="26" t="s">
        <v>1186</v>
      </c>
      <c r="F50" s="18">
        <v>2390.0</v>
      </c>
      <c r="G50" s="18">
        <v>2380.0</v>
      </c>
      <c r="H50" s="18">
        <v>2465.0</v>
      </c>
      <c r="I50" s="18">
        <v>2557.0</v>
      </c>
      <c r="L50" s="25" t="s">
        <v>1169</v>
      </c>
      <c r="M50" s="10">
        <v>1114.0394999999999</v>
      </c>
      <c r="N50" s="10">
        <v>1273.8467500000002</v>
      </c>
      <c r="O50" s="14">
        <v>1318.34025</v>
      </c>
      <c r="P50" s="14">
        <v>1570.1211823999927</v>
      </c>
    </row>
    <row r="59">
      <c r="A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</row>
    <row r="60">
      <c r="A60" s="27"/>
    </row>
    <row r="61">
      <c r="A61" s="27"/>
      <c r="B61" s="28"/>
      <c r="C61" s="27"/>
      <c r="D61" s="27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30"/>
      <c r="Q61" s="29"/>
      <c r="R61" s="29"/>
      <c r="S61" s="29"/>
      <c r="T61" s="29"/>
      <c r="U61" s="31"/>
    </row>
    <row r="62">
      <c r="A62" s="27"/>
      <c r="B62" s="28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32"/>
    </row>
    <row r="63">
      <c r="A63" s="27"/>
      <c r="B63" s="28"/>
      <c r="C63" s="27"/>
      <c r="D63" s="27"/>
    </row>
    <row r="64">
      <c r="A64" s="27"/>
      <c r="B64" s="28"/>
      <c r="C64" s="27"/>
      <c r="D64" s="27"/>
    </row>
    <row r="65">
      <c r="A65" s="27"/>
      <c r="B65" s="28"/>
      <c r="C65" s="27"/>
      <c r="D65" s="27"/>
    </row>
    <row r="66">
      <c r="A66" s="27"/>
      <c r="B66" s="28"/>
      <c r="C66" s="27"/>
      <c r="D66" s="27"/>
    </row>
    <row r="67">
      <c r="A67" s="27"/>
      <c r="B67" s="28"/>
      <c r="C67" s="27"/>
      <c r="D67" s="27"/>
    </row>
    <row r="68">
      <c r="A68" s="27"/>
      <c r="B68" s="28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32"/>
    </row>
    <row r="69">
      <c r="A69" s="27"/>
      <c r="B69" s="28"/>
      <c r="C69" s="27"/>
      <c r="D69" s="27"/>
    </row>
    <row r="70">
      <c r="A70" s="27"/>
      <c r="B70" s="28"/>
      <c r="C70" s="27"/>
      <c r="D70" s="27"/>
    </row>
    <row r="71">
      <c r="A71" s="27"/>
      <c r="B71" s="28"/>
      <c r="C71" s="27"/>
      <c r="D71" s="27"/>
    </row>
    <row r="72">
      <c r="A72" s="27"/>
      <c r="B72" s="33"/>
      <c r="C72" s="27"/>
      <c r="D72" s="27"/>
    </row>
    <row r="73">
      <c r="A73" s="27"/>
      <c r="B73" s="28"/>
      <c r="C73" s="27"/>
      <c r="D73" s="27"/>
    </row>
    <row r="74">
      <c r="A74" s="27"/>
      <c r="B74" s="28"/>
      <c r="C74" s="27"/>
      <c r="D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32"/>
    </row>
    <row r="75">
      <c r="A75" s="27"/>
      <c r="B75" s="28"/>
      <c r="C75" s="27"/>
      <c r="D75" s="27"/>
    </row>
    <row r="76">
      <c r="A76" s="27"/>
      <c r="B76" s="28"/>
      <c r="C76" s="27"/>
      <c r="D76" s="27"/>
    </row>
    <row r="77">
      <c r="A77" s="32"/>
      <c r="B77" s="34"/>
      <c r="C77" s="27"/>
      <c r="D77" s="32"/>
    </row>
    <row r="78">
      <c r="C78" s="32"/>
    </row>
  </sheetData>
  <drawing r:id="rId1"/>
</worksheet>
</file>